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nedrive_atepp\OneDrive\PROJEKTY\zzz_2024\otnice_biokoridor\Otnice_biokoridor\4_Odevzdani\DPS\PDF\rozpocet_URS\2025\"/>
    </mc:Choice>
  </mc:AlternateContent>
  <bookViews>
    <workbookView xWindow="0" yWindow="0" windowWidth="0" windowHeight="0"/>
  </bookViews>
  <sheets>
    <sheet name="Rekapitulace stavby" sheetId="1" r:id="rId1"/>
    <sheet name="2023vz - Biokoridor Otni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'2023vz - Biokoridor Otnic...'!$C$86:$K$370</definedName>
    <definedName name="_xlnm.Print_Area" localSheetId="1">'2023vz - Biokoridor Otnic...'!$C$4:$J$37,'2023vz - Biokoridor Otnic...'!$C$43:$J$70,'2023vz - Biokoridor Otnic...'!$C$76:$K$370</definedName>
    <definedName name="_xlnm.Print_Titles" localSheetId="1">'2023vz - Biokoridor Otnic...'!$86:$86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1"/>
  <c r="J50"/>
  <c r="F50"/>
  <c r="F48"/>
  <c r="E46"/>
  <c r="J16"/>
  <c r="E16"/>
  <c r="F51"/>
  <c r="J15"/>
  <c r="J10"/>
  <c r="J81"/>
  <c i="1" r="L50"/>
  <c r="AM50"/>
  <c r="AM49"/>
  <c r="L49"/>
  <c r="AM47"/>
  <c r="L47"/>
  <c r="L45"/>
  <c r="L44"/>
  <c i="2" r="J130"/>
  <c r="BK305"/>
  <c r="J194"/>
  <c r="J113"/>
  <c r="J208"/>
  <c r="J322"/>
  <c r="BK318"/>
  <c r="BK209"/>
  <c r="BK137"/>
  <c r="BK224"/>
  <c r="J297"/>
  <c r="BK328"/>
  <c r="BK96"/>
  <c r="BK134"/>
  <c r="J125"/>
  <c r="J127"/>
  <c r="BK146"/>
  <c r="BK161"/>
  <c r="BK164"/>
  <c r="BK192"/>
  <c r="BK282"/>
  <c r="BK235"/>
  <c r="J154"/>
  <c r="J263"/>
  <c r="J96"/>
  <c r="J342"/>
  <c r="F32"/>
  <c r="J124"/>
  <c r="J273"/>
  <c r="BK263"/>
  <c r="BK336"/>
  <c r="BK205"/>
  <c r="J369"/>
  <c r="J206"/>
  <c r="J306"/>
  <c r="BK94"/>
  <c r="BK361"/>
  <c r="J217"/>
  <c r="J244"/>
  <c r="J197"/>
  <c r="BK154"/>
  <c r="BK195"/>
  <c r="BK105"/>
  <c r="J224"/>
  <c r="BK314"/>
  <c r="BK306"/>
  <c r="J90"/>
  <c r="J276"/>
  <c r="BK125"/>
  <c r="J133"/>
  <c r="J265"/>
  <c r="J178"/>
  <c r="J216"/>
  <c r="BK90"/>
  <c r="BK251"/>
  <c r="J361"/>
  <c r="BK98"/>
  <c r="F35"/>
  <c r="BK185"/>
  <c r="J192"/>
  <c r="J325"/>
  <c r="J205"/>
  <c r="BK248"/>
  <c r="BK140"/>
  <c r="BK308"/>
  <c r="BK200"/>
  <c r="J180"/>
  <c r="BK211"/>
  <c r="J355"/>
  <c r="BK354"/>
  <c r="J328"/>
  <c r="BK287"/>
  <c r="J151"/>
  <c r="BK183"/>
  <c r="J214"/>
  <c r="BK265"/>
  <c r="J257"/>
  <c r="J233"/>
  <c r="J282"/>
  <c r="BK181"/>
  <c r="BK256"/>
  <c r="BK357"/>
  <c r="BK210"/>
  <c r="BK116"/>
  <c r="J354"/>
  <c r="J339"/>
  <c r="J179"/>
  <c r="BK190"/>
  <c r="BK369"/>
  <c r="BK151"/>
  <c r="BK230"/>
  <c r="BK143"/>
  <c r="J256"/>
  <c r="BK276"/>
  <c r="BK214"/>
  <c r="BK199"/>
  <c r="J349"/>
  <c r="BK208"/>
  <c r="BK233"/>
  <c r="BK193"/>
  <c r="BK119"/>
  <c r="BK102"/>
  <c r="BK261"/>
  <c r="BK122"/>
  <c r="BK179"/>
  <c r="BK290"/>
  <c r="J198"/>
  <c r="J122"/>
  <c r="BK178"/>
  <c r="BK180"/>
  <c r="J241"/>
  <c r="J199"/>
  <c r="J312"/>
  <c r="BK367"/>
  <c r="J357"/>
  <c r="J213"/>
  <c r="J238"/>
  <c r="BK166"/>
  <c r="J300"/>
  <c r="J183"/>
  <c r="J230"/>
  <c r="BK157"/>
  <c r="BK113"/>
  <c r="J190"/>
  <c r="J333"/>
  <c r="BK273"/>
  <c r="BK325"/>
  <c r="BK187"/>
  <c r="J248"/>
  <c r="J134"/>
  <c r="BK198"/>
  <c r="BK349"/>
  <c r="J259"/>
  <c r="J164"/>
  <c r="BK203"/>
  <c r="J169"/>
  <c r="J269"/>
  <c r="BK108"/>
  <c r="BK220"/>
  <c r="J187"/>
  <c r="J181"/>
  <c r="BK339"/>
  <c r="BK213"/>
  <c r="J105"/>
  <c r="J305"/>
  <c r="BK333"/>
  <c r="BK204"/>
  <c r="J108"/>
  <c r="BK331"/>
  <c r="BK207"/>
  <c r="BK169"/>
  <c r="J207"/>
  <c r="BK241"/>
  <c r="J212"/>
  <c r="BK257"/>
  <c r="J227"/>
  <c r="BK342"/>
  <c r="BK279"/>
  <c r="BK172"/>
  <c r="BK217"/>
  <c r="BK215"/>
  <c r="J201"/>
  <c r="J261"/>
  <c r="J185"/>
  <c r="BK244"/>
  <c r="BK293"/>
  <c r="J318"/>
  <c r="J331"/>
  <c r="J204"/>
  <c r="J143"/>
  <c r="J110"/>
  <c r="J211"/>
  <c r="J102"/>
  <c r="BK175"/>
  <c r="J161"/>
  <c r="BK206"/>
  <c r="J314"/>
  <c r="BK197"/>
  <c r="J215"/>
  <c r="BK130"/>
  <c r="BK227"/>
  <c r="BK201"/>
  <c r="J290"/>
  <c r="BK124"/>
  <c r="BK110"/>
  <c r="BK127"/>
  <c r="J210"/>
  <c r="BK300"/>
  <c r="J359"/>
  <c r="J146"/>
  <c r="J293"/>
  <c r="J251"/>
  <c r="BK312"/>
  <c r="J235"/>
  <c r="J209"/>
  <c r="BK355"/>
  <c r="J98"/>
  <c r="J196"/>
  <c r="BK133"/>
  <c r="J220"/>
  <c r="J175"/>
  <c r="J203"/>
  <c r="J166"/>
  <c r="J116"/>
  <c r="J188"/>
  <c r="BK310"/>
  <c r="J137"/>
  <c r="J193"/>
  <c r="J367"/>
  <c r="J363"/>
  <c r="BK238"/>
  <c r="J287"/>
  <c r="J202"/>
  <c r="BK346"/>
  <c r="J284"/>
  <c r="J32"/>
  <c r="J336"/>
  <c r="J157"/>
  <c r="J140"/>
  <c r="J308"/>
  <c i="1" r="AS54"/>
  <c i="2" r="J346"/>
  <c r="BK196"/>
  <c r="J172"/>
  <c r="J94"/>
  <c r="BK363"/>
  <c r="BK216"/>
  <c r="BK297"/>
  <c r="BK188"/>
  <c r="BK284"/>
  <c r="BK202"/>
  <c r="J279"/>
  <c r="J119"/>
  <c r="BK359"/>
  <c r="BK194"/>
  <c r="J195"/>
  <c r="J310"/>
  <c r="J200"/>
  <c r="BK259"/>
  <c r="BK92"/>
  <c r="BK269"/>
  <c r="BK322"/>
  <c r="J92"/>
  <c r="BK212"/>
  <c l="1" r="P89"/>
  <c r="T89"/>
  <c r="BK168"/>
  <c r="J168"/>
  <c r="J58"/>
  <c r="P168"/>
  <c r="BK255"/>
  <c r="J255"/>
  <c r="J61"/>
  <c r="P255"/>
  <c r="P268"/>
  <c r="BK89"/>
  <c r="BK88"/>
  <c r="P219"/>
  <c r="P218"/>
  <c r="R304"/>
  <c r="BK219"/>
  <c r="BK218"/>
  <c r="J218"/>
  <c r="J59"/>
  <c r="BK304"/>
  <c r="J304"/>
  <c r="J64"/>
  <c r="R168"/>
  <c r="P304"/>
  <c r="T168"/>
  <c r="T219"/>
  <c r="T255"/>
  <c r="BK268"/>
  <c r="BK267"/>
  <c r="J267"/>
  <c r="J62"/>
  <c r="R268"/>
  <c r="R267"/>
  <c r="T304"/>
  <c r="P317"/>
  <c r="R317"/>
  <c r="BK353"/>
  <c r="J353"/>
  <c r="J67"/>
  <c r="P353"/>
  <c r="T353"/>
  <c r="R366"/>
  <c r="R365"/>
  <c r="R89"/>
  <c r="R88"/>
  <c r="R219"/>
  <c r="R218"/>
  <c r="R255"/>
  <c r="T268"/>
  <c r="T267"/>
  <c r="BK317"/>
  <c r="BK316"/>
  <c r="J316"/>
  <c r="J65"/>
  <c r="T317"/>
  <c r="T316"/>
  <c r="R353"/>
  <c r="BK366"/>
  <c r="J366"/>
  <c r="J69"/>
  <c r="P366"/>
  <c r="P365"/>
  <c r="T366"/>
  <c r="T365"/>
  <c r="J48"/>
  <c r="F84"/>
  <c r="BE357"/>
  <c r="BE359"/>
  <c r="BE209"/>
  <c r="BE276"/>
  <c r="BE284"/>
  <c r="BE297"/>
  <c r="BE310"/>
  <c r="BE312"/>
  <c r="BE314"/>
  <c r="BE328"/>
  <c r="BE331"/>
  <c r="BE336"/>
  <c r="BE339"/>
  <c r="BE342"/>
  <c r="BE306"/>
  <c r="BE333"/>
  <c r="BE367"/>
  <c r="BE94"/>
  <c r="BE96"/>
  <c r="BE98"/>
  <c r="BE113"/>
  <c r="BE122"/>
  <c r="BE140"/>
  <c r="BE143"/>
  <c r="BE354"/>
  <c r="BE355"/>
  <c r="BE102"/>
  <c r="BE134"/>
  <c r="BE161"/>
  <c r="BE164"/>
  <c r="BE166"/>
  <c r="BE175"/>
  <c r="BE179"/>
  <c r="BE200"/>
  <c r="BE201"/>
  <c r="BE208"/>
  <c r="BE212"/>
  <c r="BE215"/>
  <c r="BE224"/>
  <c r="BE227"/>
  <c r="BE230"/>
  <c r="BE235"/>
  <c r="BE259"/>
  <c r="BE261"/>
  <c r="BE269"/>
  <c r="BE305"/>
  <c r="BE308"/>
  <c r="BE322"/>
  <c r="BE110"/>
  <c r="BE124"/>
  <c r="BE125"/>
  <c r="BE127"/>
  <c r="BE369"/>
  <c r="BE90"/>
  <c r="BE92"/>
  <c r="BE181"/>
  <c r="BE192"/>
  <c r="BE193"/>
  <c r="BE196"/>
  <c r="BE199"/>
  <c r="BE205"/>
  <c r="BE206"/>
  <c r="BE210"/>
  <c r="BE211"/>
  <c r="BE217"/>
  <c r="BE220"/>
  <c r="BE241"/>
  <c r="BE256"/>
  <c r="BE263"/>
  <c r="BE282"/>
  <c r="BE293"/>
  <c r="BE300"/>
  <c r="BE318"/>
  <c r="BE325"/>
  <c r="BE349"/>
  <c r="BE361"/>
  <c r="BE119"/>
  <c r="BE133"/>
  <c r="BE146"/>
  <c r="BE151"/>
  <c r="BE169"/>
  <c r="BE183"/>
  <c r="BE185"/>
  <c r="BE187"/>
  <c r="BE197"/>
  <c r="BE198"/>
  <c r="BE207"/>
  <c r="BE216"/>
  <c r="BE233"/>
  <c r="BE238"/>
  <c r="BE244"/>
  <c r="BE251"/>
  <c r="BE265"/>
  <c r="BE273"/>
  <c r="BE279"/>
  <c r="BE287"/>
  <c r="BE290"/>
  <c r="BE363"/>
  <c i="1" r="AW55"/>
  <c i="2" r="BE108"/>
  <c r="BE116"/>
  <c r="BE130"/>
  <c r="BE137"/>
  <c r="BE154"/>
  <c r="BE157"/>
  <c r="BE172"/>
  <c r="BE178"/>
  <c r="BE180"/>
  <c r="BE188"/>
  <c r="BE190"/>
  <c r="BE194"/>
  <c r="BE195"/>
  <c r="BE202"/>
  <c r="BE203"/>
  <c r="BE204"/>
  <c r="BE213"/>
  <c r="BE214"/>
  <c r="BE248"/>
  <c r="BE257"/>
  <c r="BE346"/>
  <c r="BE105"/>
  <c i="1" r="BA55"/>
  <c r="BD55"/>
  <c i="2" r="F33"/>
  <c r="F34"/>
  <c i="1" r="BA54"/>
  <c r="AW54"/>
  <c r="AK30"/>
  <c r="BD54"/>
  <c r="W33"/>
  <c i="2" l="1" r="T218"/>
  <c r="T88"/>
  <c r="T87"/>
  <c r="P316"/>
  <c r="P267"/>
  <c r="P88"/>
  <c r="R316"/>
  <c r="R87"/>
  <c i="1" r="BB55"/>
  <c r="BC55"/>
  <c i="2" r="J219"/>
  <c r="J60"/>
  <c r="J88"/>
  <c r="J56"/>
  <c r="J89"/>
  <c r="J57"/>
  <c r="J317"/>
  <c r="J66"/>
  <c r="J268"/>
  <c r="J63"/>
  <c r="BK365"/>
  <c r="J365"/>
  <c r="J68"/>
  <c i="1" r="BC54"/>
  <c r="W32"/>
  <c i="2" r="F31"/>
  <c i="1" r="AZ55"/>
  <c r="AZ54"/>
  <c r="W29"/>
  <c r="BB54"/>
  <c r="W31"/>
  <c r="W30"/>
  <c i="2" r="J31"/>
  <c i="1" r="AV55"/>
  <c r="AT55"/>
  <c i="2" l="1" r="P87"/>
  <c i="1" r="AU55"/>
  <c i="2" r="BK87"/>
  <c r="J87"/>
  <c r="J55"/>
  <c i="1" r="AY54"/>
  <c r="AU54"/>
  <c r="AX54"/>
  <c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<sst xmlns="http://schemas.openxmlformats.org/spreadsheetml/2006/main">
  <si>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</si>
  <si>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</si>
  <si>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</si>
  <si>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</si>
  <si>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</si>
  <si>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{6288326d-379f-4f8e-b24e-aa936c08abd2}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</si>
  <si>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</si>
  <si>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</si>
  <si>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</si>
  <si>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</si>
  <si>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</si>
  <si>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</si>
  <si>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</si>
  <si>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</si>
  <si>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2023vz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</si>
  <si>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</si>
  <si>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</si>
  <si>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Biokoridor Otnice - vegetační úpravy</t>
  </si>
  <si>
    <t>KSO:</t>
  </si>
  <si>
    <t/>
  </si>
  <si>
    <t>CC-CZ:</t>
  </si>
  <si>
    <t>Místo:</t>
  </si>
  <si>
    <t>Otnice</t>
  </si>
  <si>
    <t>Datum:</t>
  </si>
  <si>
    <t>29. 9. 2025</t>
  </si>
  <si>
    <t>Zadavatel:</t>
  </si>
  <si>
    <t>IČ:</t>
  </si>
  <si>
    <t>Obec Otnice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</si>
  <si>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</si>
  <si>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</si>
  <si>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</si>
  <si>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</si>
  <si>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</si>
  <si>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</si>
  <si>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</si>
  <si>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Ing. Lukáš Lattenberg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</si>
  <si>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</si>
  <si>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</si>
  <si>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</si>
  <si>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</si>
  <si>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</si>
  <si>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</si>
  <si>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</si>
  <si>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</si>
  <si>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</si>
  <si>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</si>
  <si>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</si>
  <si>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</si>
  <si>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</si>
  <si>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</si>
  <si>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</si>
  <si>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</si>
  <si>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</si>
  <si>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</si>
  <si>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</si>
  <si>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</si>
  <si>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</si>
  <si>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</si>
  <si>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</si>
  <si>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</si>
  <si>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</si>
  <si>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</si>
  <si>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</si>
  <si>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</si>
  <si>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</si>
  <si>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</si>
  <si>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</si>
  <si>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</si>
  <si>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</si>
  <si>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</si>
  <si>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</si>
  <si>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</si>
  <si>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</si>
  <si>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</si>
  <si>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</si>
  <si>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</si>
  <si>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</si>
  <si>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</si>
  <si>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</si>
  <si>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</si>
  <si>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</si>
  <si>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</si>
  <si>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</si>
  <si>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</si>
  <si>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</si>
  <si>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01 - Vegetační prvky</t>
  </si>
  <si>
    <t xml:space="preserve">    01_01 - Práce</t>
  </si>
  <si>
    <t xml:space="preserve">    01_02 - Ostatní materiál</t>
  </si>
  <si>
    <t>02 - Vegetační prvky - péče 1. rok</t>
  </si>
  <si>
    <t xml:space="preserve">    02_01 - Práce</t>
  </si>
  <si>
    <t xml:space="preserve">    02_02 - Ostatní materiál</t>
  </si>
  <si>
    <t>03 - Vegetační prvky - péče 2. rok</t>
  </si>
  <si>
    <t xml:space="preserve">    03_01 - Práce</t>
  </si>
  <si>
    <t xml:space="preserve">    03_02 - Ostatní materiál</t>
  </si>
  <si>
    <t>04 - Vegetační prvky - péče 3. rok</t>
  </si>
  <si>
    <t xml:space="preserve">    04_01 - Práce</t>
  </si>
  <si>
    <t xml:space="preserve">    04_02 - Ostatní materiál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</si>
  <si>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</si>
  <si>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</si>
  <si>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</si>
  <si>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</si>
  <si>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</si>
  <si>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</si>
  <si>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</si>
  <si>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</si>
  <si>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</si>
  <si>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</si>
  <si>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</si>
  <si>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</si>
  <si>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</si>
  <si>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</si>
  <si>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</si>
  <si>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</si>
  <si>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Vegetační prvky</t>
  </si>
  <si>
    <t>ROZPOCET</t>
  </si>
  <si>
    <t>01_01</t>
  </si>
  <si>
    <t>Práce</t>
  </si>
  <si>
    <t>K</t>
  </si>
  <si>
    <t>183403112</t>
  </si>
  <si>
    <t>Obdělání půdy oráním hl. přes 100 do 200 mm v rovině nebo na svahu do 1:5</t>
  </si>
  <si>
    <t>m2</t>
  </si>
  <si>
    <t>CS ÚRS 2025 02</t>
  </si>
  <si>
    <t>4</t>
  </si>
  <si>
    <t>185214068</t>
  </si>
  <si>
    <t>Online PSC</t>
  </si>
  <si>
    <t>https://podminky.urs.cz/item/CS_URS_2025_02/183403112</t>
  </si>
  <si>
    <t>183403114</t>
  </si>
  <si>
    <t>Obdělání půdy kultivátorováním v rovině nebo na svahu do 1:5</t>
  </si>
  <si>
    <t>-652881657</t>
  </si>
  <si>
    <t>https://podminky.urs.cz/item/CS_URS_2025_02/183403114</t>
  </si>
  <si>
    <t>3</t>
  </si>
  <si>
    <t>183403151</t>
  </si>
  <si>
    <t>Obdělání půdy smykováním v rovině nebo na svahu do 1:5</t>
  </si>
  <si>
    <t>-2066539965</t>
  </si>
  <si>
    <t>https://podminky.urs.cz/item/CS_URS_2025_02/183403151</t>
  </si>
  <si>
    <t>184813511</t>
  </si>
  <si>
    <t>Chemické odplevelení půdy před založením kultury, trávníku nebo zpevněných ploch ručně o jakékoli výměře postřikem na široko v rovině nebo na svahu do 1:5</t>
  </si>
  <si>
    <t>-125183919</t>
  </si>
  <si>
    <t>https://podminky.urs.cz/item/CS_URS_2025_02/184813511</t>
  </si>
  <si>
    <t>5</t>
  </si>
  <si>
    <t>183403153</t>
  </si>
  <si>
    <t>Obdělání půdy hrabáním v rovině nebo na svahu do 1:5</t>
  </si>
  <si>
    <t>1050195171</t>
  </si>
  <si>
    <t>https://podminky.urs.cz/item/CS_URS_2025_02/183403153</t>
  </si>
  <si>
    <t>P</t>
  </si>
  <si>
    <t>Poznámka k položce:_x000d_
2x</t>
  </si>
  <si>
    <t>VV</t>
  </si>
  <si>
    <t>7634*2</t>
  </si>
  <si>
    <t>6</t>
  </si>
  <si>
    <t>183101115</t>
  </si>
  <si>
    <t>Hloubení jamek pro vysazování rostlin v zemině skupiny 1 až 4 bez výměny půdy v rovině nebo na svahu do 1:5, objemu přes 0,125 do 0,40 m3</t>
  </si>
  <si>
    <t>kus</t>
  </si>
  <si>
    <t>-1897543803</t>
  </si>
  <si>
    <t>https://podminky.urs.cz/item/CS_URS_2025_02/183101115</t>
  </si>
  <si>
    <t>Poznámka k položce:_x000d_
stromy s balem</t>
  </si>
  <si>
    <t>7</t>
  </si>
  <si>
    <t>184102115</t>
  </si>
  <si>
    <t>Výsadba dřeviny s balem do předem vyhloubené jamky se zalitím v rovině nebo na svahu do 1:5, při průměru balu přes 500 do 600 mm</t>
  </si>
  <si>
    <t>-1204190380</t>
  </si>
  <si>
    <t>https://podminky.urs.cz/item/CS_URS_2025_02/184102115</t>
  </si>
  <si>
    <t>Poznámka k položce:_x000d_
stromy</t>
  </si>
  <si>
    <t>8</t>
  </si>
  <si>
    <t>184806112</t>
  </si>
  <si>
    <t>Řez stromů, keřů nebo růží průklestem stromů netrnitých, o průměru koruny přes 2 do 4 m</t>
  </si>
  <si>
    <t>1679368443</t>
  </si>
  <si>
    <t>https://podminky.urs.cz/item/CS_URS_2025_02/184806112</t>
  </si>
  <si>
    <t>9</t>
  </si>
  <si>
    <t>184501141</t>
  </si>
  <si>
    <t>Zhotovení obalu kmene z rákosové nebo kokosové rohože v rovině nebo na svahu do 1:5</t>
  </si>
  <si>
    <t>1937880082</t>
  </si>
  <si>
    <t>https://podminky.urs.cz/item/CS_URS_2025_02/184501141</t>
  </si>
  <si>
    <t>Poznámka k položce:_x000d_
1 vrstva_x000d_
listnaté stromy</t>
  </si>
  <si>
    <t>10</t>
  </si>
  <si>
    <t>184813121</t>
  </si>
  <si>
    <t>Ochrana dřevin před okusem zvěří ručně v rovině nebo ve svahu do 1:5, pletivem, výšky do 2 m</t>
  </si>
  <si>
    <t>-1895877626</t>
  </si>
  <si>
    <t>https://podminky.urs.cz/item/CS_URS_2025_02/184813121</t>
  </si>
  <si>
    <t>Poznámka k položce:_x000d_
listnaté stromy</t>
  </si>
  <si>
    <t>11</t>
  </si>
  <si>
    <t>184215133</t>
  </si>
  <si>
    <t>Ukotvení dřeviny kůly v rovině nebo na svahu do 1:5 třemi kůly, délky přes 2 do 3 m</t>
  </si>
  <si>
    <t>893312025</t>
  </si>
  <si>
    <t>https://podminky.urs.cz/item/CS_URS_2025_02/184215133</t>
  </si>
  <si>
    <t>12</t>
  </si>
  <si>
    <t>184215113</t>
  </si>
  <si>
    <t>Ukotvení dřeviny kůly v rovině nebo na svahu do 1:5 jedním kůlem, délky přes 2 do 3 m</t>
  </si>
  <si>
    <t>-752664854</t>
  </si>
  <si>
    <t>https://podminky.urs.cz/item/CS_URS_2025_02/184215113</t>
  </si>
  <si>
    <t>Poznámka k položce:_x000d_
jehličnaté stromy</t>
  </si>
  <si>
    <t>13</t>
  </si>
  <si>
    <t>184215412</t>
  </si>
  <si>
    <t>Zhotovení závlahové mísy u solitérních dřevin v rovině nebo na svahu do 1:5, o průměru mísy přes 0,5 do 1 m</t>
  </si>
  <si>
    <t>1306264644</t>
  </si>
  <si>
    <t>https://podminky.urs.cz/item/CS_URS_2025_02/184215412</t>
  </si>
  <si>
    <t>14</t>
  </si>
  <si>
    <t>R003</t>
  </si>
  <si>
    <t>Instalace oplocení (uzlové lesnické pletivo s dřevěnými kůly po 3 m délky)</t>
  </si>
  <si>
    <t>m</t>
  </si>
  <si>
    <t>1588375571</t>
  </si>
  <si>
    <t>183205111</t>
  </si>
  <si>
    <t>Založení záhonu pro výsadbu rostlin v rovině nebo na svahu do 1:5 v zemině skupiny 1 až 2</t>
  </si>
  <si>
    <t>1874670024</t>
  </si>
  <si>
    <t>https://podminky.urs.cz/item/CS_URS_2025_02/183205111</t>
  </si>
  <si>
    <t>16</t>
  </si>
  <si>
    <t>183111113</t>
  </si>
  <si>
    <t>Hloubení jamek pro vysazování rostlin v zemině skupiny 1 až 4 bez výměny půdy v rovině nebo na svahu do 1:5, objemu přes 0,005 do 0,01 m3</t>
  </si>
  <si>
    <t>-1710823897</t>
  </si>
  <si>
    <t>https://podminky.urs.cz/item/CS_URS_2025_02/183111113</t>
  </si>
  <si>
    <t>Poznámka k položce:_x000d_
keře</t>
  </si>
  <si>
    <t>17</t>
  </si>
  <si>
    <t>184102111</t>
  </si>
  <si>
    <t>Výsadba dřeviny s balem do předem vyhloubené jamky se zalitím v rovině nebo na svahu do 1:5, při průměru balu přes 100 do 200 mm</t>
  </si>
  <si>
    <t>2116057944</t>
  </si>
  <si>
    <t>https://podminky.urs.cz/item/CS_URS_2025_02/184102111</t>
  </si>
  <si>
    <t>18</t>
  </si>
  <si>
    <t>R004</t>
  </si>
  <si>
    <t>Individuální oplocení keřových hnízd (rozměr 1x1m, uzlové lesnické pletivo 4x kůl d. 250 cm, pr. 5 cm)</t>
  </si>
  <si>
    <t>-2134950934</t>
  </si>
  <si>
    <t>19</t>
  </si>
  <si>
    <t>183111114</t>
  </si>
  <si>
    <t>Hloubení jamek pro vysazování rostlin v zemině skupiny 1 až 4 bez výměny půdy v rovině nebo na svahu do 1:5, objemu přes 0,01 do 0,02 m3</t>
  </si>
  <si>
    <t>966924565</t>
  </si>
  <si>
    <t>https://podminky.urs.cz/item/CS_URS_2025_02/183111114</t>
  </si>
  <si>
    <t>Poznámka k položce:_x000d_
odrostky</t>
  </si>
  <si>
    <t>20</t>
  </si>
  <si>
    <t>184102112</t>
  </si>
  <si>
    <t>Výsadba dřeviny s balem do předem vyhloubené jamky se zalitím v rovině nebo na svahu do 1:5, při průměru balu přes 200 do 300 mm</t>
  </si>
  <si>
    <t>-745806752</t>
  </si>
  <si>
    <t>https://podminky.urs.cz/item/CS_URS_2025_02/184102112</t>
  </si>
  <si>
    <t>184806111</t>
  </si>
  <si>
    <t>Řez stromů, keřů nebo růží průklestem stromů netrnitých, o průměru koruny do 2 m</t>
  </si>
  <si>
    <t>1928790329</t>
  </si>
  <si>
    <t>https://podminky.urs.cz/item/CS_URS_2025_02/184806111</t>
  </si>
  <si>
    <t>22</t>
  </si>
  <si>
    <t>184215112</t>
  </si>
  <si>
    <t>Ukotvení dřeviny kůly v rovině nebo na svahu do 1:5 jedním kůlem, délky přes 1 do 2 m</t>
  </si>
  <si>
    <t>2105698923</t>
  </si>
  <si>
    <t>https://podminky.urs.cz/item/CS_URS_2025_02/184215112</t>
  </si>
  <si>
    <t>23</t>
  </si>
  <si>
    <t>185802114</t>
  </si>
  <si>
    <t>Hnojení půdy nebo trávníku v rovině nebo na svahu do 1:5 umělým hnojivem s rozdělením k jednotlivým rostlinám</t>
  </si>
  <si>
    <t>t</t>
  </si>
  <si>
    <t>-1661401855</t>
  </si>
  <si>
    <t>https://podminky.urs.cz/item/CS_URS_2025_02/185802114</t>
  </si>
  <si>
    <t>Poznámka k položce:_x000d_
5x10g tableta/strom_x000d_
3x10g tableta/odrostek_x000d_
1x10g tableta/keř</t>
  </si>
  <si>
    <t>(44*5*0,01)+(155*3*0,01)+(951*1*0,01)</t>
  </si>
  <si>
    <t>16,36*0,001 "Přepočtené koeficientem množství</t>
  </si>
  <si>
    <t>24</t>
  </si>
  <si>
    <t>184911421</t>
  </si>
  <si>
    <t>Mulčování vysazených rostlin mulčovací kůrou, tl. do 100 mm v rovině nebo na svahu do 1:5</t>
  </si>
  <si>
    <t>-2126520185</t>
  </si>
  <si>
    <t>https://podminky.urs.cz/item/CS_URS_2025_02/184911421</t>
  </si>
  <si>
    <t>Poznámka k položce:_x000d_
vrstva 7 cm_x000d_
stromy, odrostky, keře</t>
  </si>
  <si>
    <t>25</t>
  </si>
  <si>
    <t>185851121</t>
  </si>
  <si>
    <t>Dovoz vody pro zálivku rostlin na vzdálenost do 1000 m</t>
  </si>
  <si>
    <t>m3</t>
  </si>
  <si>
    <t>1460687487</t>
  </si>
  <si>
    <t>https://podminky.urs.cz/item/CS_URS_2025_02/185851121</t>
  </si>
  <si>
    <t>Poznámka k položce:_x000d_
celkem 6 km</t>
  </si>
  <si>
    <t>26</t>
  </si>
  <si>
    <t>185851129</t>
  </si>
  <si>
    <t>Dovoz vody pro zálivku rostlin Příplatek k ceně za každých dalších i započatých 1000 m</t>
  </si>
  <si>
    <t>-1758701471</t>
  </si>
  <si>
    <t>https://podminky.urs.cz/item/CS_URS_2025_02/185851129</t>
  </si>
  <si>
    <t>10,71*5</t>
  </si>
  <si>
    <t>27</t>
  </si>
  <si>
    <t>185804312</t>
  </si>
  <si>
    <t>Zalití rostlin vodou plochy záhonů jednotlivě přes 20 m2</t>
  </si>
  <si>
    <t>1778866317</t>
  </si>
  <si>
    <t>https://podminky.urs.cz/item/CS_URS_2025_02/185804312</t>
  </si>
  <si>
    <t>Poznámka k položce:_x000d_
100l/strom_x000d_
10l/ odrostek_x000d_
5l/keř</t>
  </si>
  <si>
    <t>28</t>
  </si>
  <si>
    <t>181451121</t>
  </si>
  <si>
    <t>Založení trávníku na půdě předem připravené plochy přes 1000 m2 výsevem včetně utažení lučního v rovině nebo na svahu do 1:5</t>
  </si>
  <si>
    <t>2021305245</t>
  </si>
  <si>
    <t>https://podminky.urs.cz/item/CS_URS_2025_02/181451121</t>
  </si>
  <si>
    <t>29</t>
  </si>
  <si>
    <t>998231311</t>
  </si>
  <si>
    <t>Přesun hmot pro sadovnické a krajinářské úpravy strojně dopravní vzdálenost do 5000 m</t>
  </si>
  <si>
    <t>104348920</t>
  </si>
  <si>
    <t>https://podminky.urs.cz/item/CS_URS_2025_02/998231311</t>
  </si>
  <si>
    <t>01_02</t>
  </si>
  <si>
    <t>Ostatní materiál</t>
  </si>
  <si>
    <t>30</t>
  </si>
  <si>
    <t>M</t>
  </si>
  <si>
    <t>M002</t>
  </si>
  <si>
    <t>Příčka z půlené frézované kulatiny pr. 5 cm, délka 40 cm</t>
  </si>
  <si>
    <t>-719891945</t>
  </si>
  <si>
    <t>Poznámka k položce:_x000d_
3ks/1 strom listnatý</t>
  </si>
  <si>
    <t>41*3</t>
  </si>
  <si>
    <t>31</t>
  </si>
  <si>
    <t>M003</t>
  </si>
  <si>
    <t>Kůl (průměr 5cm, frézovaný s fazetou a špicí, neimpregnovaný, 2,5m)</t>
  </si>
  <si>
    <t>-1565469849</t>
  </si>
  <si>
    <t>Poznámka k položce:_x000d_
3 ks/1strom listnatý_x000d_
1ks/1strom jehličnatý_x000d_
4ks/1keřové hnízdo</t>
  </si>
  <si>
    <t>(41*3)+(3*1)+(42*4)</t>
  </si>
  <si>
    <t>32</t>
  </si>
  <si>
    <t>M004</t>
  </si>
  <si>
    <t>Popruh - úvazek</t>
  </si>
  <si>
    <t>1145405038</t>
  </si>
  <si>
    <t>Poznámka k položce:_x000d_
3 ks/1strom listnatý_x000d_
1ks/1strom jehličnatý</t>
  </si>
  <si>
    <t>(41*3)+(3*1)</t>
  </si>
  <si>
    <t>33</t>
  </si>
  <si>
    <t>M005</t>
  </si>
  <si>
    <t>rákosová rohož na obalení kmene, v. 120-150 cm</t>
  </si>
  <si>
    <t>ks</t>
  </si>
  <si>
    <t>-678304031</t>
  </si>
  <si>
    <t>34</t>
  </si>
  <si>
    <t>M019</t>
  </si>
  <si>
    <t>Chránič proti okusu - lesnické pletivo v. 160 cm, 1,6/2,0 mm, 20 drátů</t>
  </si>
  <si>
    <t>-222536464</t>
  </si>
  <si>
    <t>35</t>
  </si>
  <si>
    <t>M007</t>
  </si>
  <si>
    <t>Zásobní tabletové hnojivo (10g)</t>
  </si>
  <si>
    <t>1472538167</t>
  </si>
  <si>
    <t>36</t>
  </si>
  <si>
    <t>M008</t>
  </si>
  <si>
    <t xml:space="preserve">dřevěný kolík nebo bambusová tyč d.  2 m</t>
  </si>
  <si>
    <t>1499718494</t>
  </si>
  <si>
    <t>Poznámka k položce:_x000d_
1ks/1odrostek _x000d_
včetně materiálu úvazku</t>
  </si>
  <si>
    <t>37</t>
  </si>
  <si>
    <t>10391100</t>
  </si>
  <si>
    <t>kůra mulčovací VL</t>
  </si>
  <si>
    <t>-433545668</t>
  </si>
  <si>
    <t>1066*0,07</t>
  </si>
  <si>
    <t>38</t>
  </si>
  <si>
    <t>25234001</t>
  </si>
  <si>
    <t>herbicid totální systémový neselektivní</t>
  </si>
  <si>
    <t>litr</t>
  </si>
  <si>
    <t>-877139747</t>
  </si>
  <si>
    <t>Poznámka k položce:_x000d_
bal. po 1 litru</t>
  </si>
  <si>
    <t>39</t>
  </si>
  <si>
    <t>08231320_1</t>
  </si>
  <si>
    <t>voda nečištěná od smluvních odběratelů</t>
  </si>
  <si>
    <t>268337040</t>
  </si>
  <si>
    <t>40</t>
  </si>
  <si>
    <t>M019.1</t>
  </si>
  <si>
    <t>dřevěný kůl pro oplocenku, pr. 10-15 cm, d=2,2 m, dub nebo akát (po 4 m + do každého rohu 2x šikmá výztuha)</t>
  </si>
  <si>
    <t>951964444</t>
  </si>
  <si>
    <t>Poznámka k položce:_x000d_
včetně rezervy 5%</t>
  </si>
  <si>
    <t>41</t>
  </si>
  <si>
    <t>M020</t>
  </si>
  <si>
    <t>lesnické pletivo v. 160 cm, 1,6/2,0 mm, 20 drátů</t>
  </si>
  <si>
    <t>-357696515</t>
  </si>
  <si>
    <t>Poznámka k položce:_x000d_
včetně prořezu 5%</t>
  </si>
  <si>
    <t>42</t>
  </si>
  <si>
    <t>M001</t>
  </si>
  <si>
    <t>travní semeno - typ A, 5g / m2</t>
  </si>
  <si>
    <t>kg</t>
  </si>
  <si>
    <t>1380282955</t>
  </si>
  <si>
    <t>43</t>
  </si>
  <si>
    <t>M009</t>
  </si>
  <si>
    <t>travní semeno - typ B, 30 g / m2</t>
  </si>
  <si>
    <t>1372297148</t>
  </si>
  <si>
    <t>44</t>
  </si>
  <si>
    <t>M010</t>
  </si>
  <si>
    <t>AcCa - Acer campestre, 10/12, bal.</t>
  </si>
  <si>
    <t>-44834367</t>
  </si>
  <si>
    <t>45</t>
  </si>
  <si>
    <t>M011</t>
  </si>
  <si>
    <t>BePe- Betula pendula, 10/12, bal.</t>
  </si>
  <si>
    <t>-216933467</t>
  </si>
  <si>
    <t>46</t>
  </si>
  <si>
    <t>M021</t>
  </si>
  <si>
    <t>PnSy- Pinus sylvestris, 200-250 cm, bal.</t>
  </si>
  <si>
    <t>-1330463912</t>
  </si>
  <si>
    <t>47</t>
  </si>
  <si>
    <t>M022</t>
  </si>
  <si>
    <t>PrAv- Prunus avium, 10/12, bal.</t>
  </si>
  <si>
    <t>-1160145216</t>
  </si>
  <si>
    <t>48</t>
  </si>
  <si>
    <t>M023</t>
  </si>
  <si>
    <t>QuRo- Quercus robur, 10/12, bal.</t>
  </si>
  <si>
    <t>1827575108</t>
  </si>
  <si>
    <t>49</t>
  </si>
  <si>
    <t>M024</t>
  </si>
  <si>
    <t>TiPl- Tilia platyphyllos, 10/12, bal.</t>
  </si>
  <si>
    <t>-492068536</t>
  </si>
  <si>
    <t>50</t>
  </si>
  <si>
    <t>M025</t>
  </si>
  <si>
    <t>CoAv- Corylus avellana, 20-40 cm, kont.</t>
  </si>
  <si>
    <t>1111482658</t>
  </si>
  <si>
    <t>51</t>
  </si>
  <si>
    <t>M026</t>
  </si>
  <si>
    <t>CoMa- Cornus mas, 20-40 cm, kont.</t>
  </si>
  <si>
    <t>2123131090</t>
  </si>
  <si>
    <t>52</t>
  </si>
  <si>
    <t>M027</t>
  </si>
  <si>
    <t>CrLa- Crataegus laevigata, 20-40 cm, kont.</t>
  </si>
  <si>
    <t>-2102886803</t>
  </si>
  <si>
    <t>53</t>
  </si>
  <si>
    <t>M028</t>
  </si>
  <si>
    <t>CrMo- Crataegus monogyna, 20-40 cm, kont.</t>
  </si>
  <si>
    <t>-339579963</t>
  </si>
  <si>
    <t>54</t>
  </si>
  <si>
    <t>M029</t>
  </si>
  <si>
    <t>EuEu- Euonymus europaeus, 20-40 cm, kont.</t>
  </si>
  <si>
    <t>1400071289</t>
  </si>
  <si>
    <t>55</t>
  </si>
  <si>
    <t>M030</t>
  </si>
  <si>
    <t>LiVu- Ligustrum vulgare, 20-40 cm, kont.</t>
  </si>
  <si>
    <t>-134702181</t>
  </si>
  <si>
    <t>56</t>
  </si>
  <si>
    <t>M031</t>
  </si>
  <si>
    <t>LoXy- Lonicera xylosteum, 20-40 cm, kont.</t>
  </si>
  <si>
    <t>-835222680</t>
  </si>
  <si>
    <t>57</t>
  </si>
  <si>
    <t>M032</t>
  </si>
  <si>
    <t>PrSp- Prunus spinosa, 20-40 cm, kont.</t>
  </si>
  <si>
    <t>714951420</t>
  </si>
  <si>
    <t>58</t>
  </si>
  <si>
    <t>M033</t>
  </si>
  <si>
    <t>RhCa- Rhamnus cathartica, 20-40 cm, kont.</t>
  </si>
  <si>
    <t>683964731</t>
  </si>
  <si>
    <t>59</t>
  </si>
  <si>
    <t>M034</t>
  </si>
  <si>
    <t>SwSa- Swida sanguinea, 20-40 cm, kont.</t>
  </si>
  <si>
    <t>1363381721</t>
  </si>
  <si>
    <t>60</t>
  </si>
  <si>
    <t>M035</t>
  </si>
  <si>
    <t>ViLa- Viburnum lantana, 20-40 cm, kont.</t>
  </si>
  <si>
    <t>-2130757715</t>
  </si>
  <si>
    <t>61</t>
  </si>
  <si>
    <t>M036</t>
  </si>
  <si>
    <t>AcCa- Acer campestre, odrostek, kont., 150-200 cm</t>
  </si>
  <si>
    <t>-29840171</t>
  </si>
  <si>
    <t>62</t>
  </si>
  <si>
    <t>M037</t>
  </si>
  <si>
    <t>CaBe- Carpinus betulus, odrostek, kont., 150-200 cm</t>
  </si>
  <si>
    <t>958005261</t>
  </si>
  <si>
    <t>63</t>
  </si>
  <si>
    <t>M038</t>
  </si>
  <si>
    <t>QuPe- Quercus petraea, odrostek, kont., 150-200 cm</t>
  </si>
  <si>
    <t>-1155704623</t>
  </si>
  <si>
    <t>64</t>
  </si>
  <si>
    <t>M039</t>
  </si>
  <si>
    <t>QuRo- Quercus robur, odrostek, kont., 150-200 cm</t>
  </si>
  <si>
    <t>-1669100594</t>
  </si>
  <si>
    <t>65</t>
  </si>
  <si>
    <t>M040</t>
  </si>
  <si>
    <t>SoTo- Sorbus torminalis, odrostek, kont., 150-200 cm</t>
  </si>
  <si>
    <t>1597889479</t>
  </si>
  <si>
    <t>66</t>
  </si>
  <si>
    <t>M041</t>
  </si>
  <si>
    <t>TiCo- Tilia cordata, odrostek, kont., 150-200 cm</t>
  </si>
  <si>
    <t>-1011273689</t>
  </si>
  <si>
    <t>67</t>
  </si>
  <si>
    <t>M042</t>
  </si>
  <si>
    <t>TiPl- Tilia platyphyllos, odrostek, kont., 150-200 cm</t>
  </si>
  <si>
    <t>1490479781</t>
  </si>
  <si>
    <t>02</t>
  </si>
  <si>
    <t>Vegetační prvky - péče 1. rok</t>
  </si>
  <si>
    <t>02_01</t>
  </si>
  <si>
    <t>68</t>
  </si>
  <si>
    <t>185804514</t>
  </si>
  <si>
    <t>Odplevelení výsadeb v rovině nebo na svahu do 1:5 souvislých keřových skupin</t>
  </si>
  <si>
    <t>1699380622</t>
  </si>
  <si>
    <t>https://podminky.urs.cz/item/CS_URS_2025_02/185804514</t>
  </si>
  <si>
    <t>Poznámka k položce:_x000d_
vč. stromových mís_x000d_
3x ročně 1066 m2</t>
  </si>
  <si>
    <t>1066*3</t>
  </si>
  <si>
    <t>69</t>
  </si>
  <si>
    <t>-383496289</t>
  </si>
  <si>
    <t>Poznámka k položce:_x000d_
Doplnění mulče 5% ploch_x000d_
vrstva 7 cm</t>
  </si>
  <si>
    <t>70</t>
  </si>
  <si>
    <t>-1216759981</t>
  </si>
  <si>
    <t>Poznámka k položce:_x000d_
výchovný řez_x000d_
5% výsadeb</t>
  </si>
  <si>
    <t>71</t>
  </si>
  <si>
    <t>-1595059848</t>
  </si>
  <si>
    <t>Poznámka k položce:_x000d_
Znovuukotvení dřeviny kůly _x000d_
5% výsadeb</t>
  </si>
  <si>
    <t>72</t>
  </si>
  <si>
    <t>R002</t>
  </si>
  <si>
    <t>Oprava závlahové mísy u solitérních dřevin o průměru mísy přes 0,5 m do 1 m</t>
  </si>
  <si>
    <t>611990584</t>
  </si>
  <si>
    <t>Poznámka k položce:_x000d_
100% výsadeb</t>
  </si>
  <si>
    <t>73</t>
  </si>
  <si>
    <t>-1954865103</t>
  </si>
  <si>
    <t>Poznámka k položce:_x000d_
výchovný řez_x000d_
odrostky - 5% výsadeb</t>
  </si>
  <si>
    <t>74</t>
  </si>
  <si>
    <t>184911111</t>
  </si>
  <si>
    <t>Znovuuvázání dřeviny jedním úvazkem ke stávajícímu kůlu</t>
  </si>
  <si>
    <t>1190518902</t>
  </si>
  <si>
    <t>https://podminky.urs.cz/item/CS_URS_2025_02/184911111</t>
  </si>
  <si>
    <t>Poznámka k položce:_x000d_
kůly do 2 m _x000d_
odrostky - 5% výsadeb</t>
  </si>
  <si>
    <t>75</t>
  </si>
  <si>
    <t>691780510</t>
  </si>
  <si>
    <t>76</t>
  </si>
  <si>
    <t>-1657112819</t>
  </si>
  <si>
    <t>Poznámka k položce:_x000d_
do 6 km</t>
  </si>
  <si>
    <t>71,85*5</t>
  </si>
  <si>
    <t>77</t>
  </si>
  <si>
    <t>-1999049780</t>
  </si>
  <si>
    <t>Poznámka k položce:_x000d_
10x ročně 20l/strom_x000d_
10x ročně 10l/odrostek_x000d_
10x ročně 5l/keř, lesnická sazenice</t>
  </si>
  <si>
    <t>78</t>
  </si>
  <si>
    <t>111151231</t>
  </si>
  <si>
    <t>Pokosení trávníku při souvislé ploše přes 1000 do 10000 m2 lučního v rovině nebo svahu do 1:5</t>
  </si>
  <si>
    <t>-796380227</t>
  </si>
  <si>
    <t>https://podminky.urs.cz/item/CS_URS_2025_02/111151231</t>
  </si>
  <si>
    <t>Poznámka k položce:_x000d_
3x ročně 6 568 m2_x000d_
vč. úklidu pokosené hmoty a odvozu do 20km</t>
  </si>
  <si>
    <t>6568*3</t>
  </si>
  <si>
    <t>02_02</t>
  </si>
  <si>
    <t>79</t>
  </si>
  <si>
    <t>718845086</t>
  </si>
  <si>
    <t>80</t>
  </si>
  <si>
    <t>913384410</t>
  </si>
  <si>
    <t>Poznámka k položce:_x000d_
3ks/1strom - 5% z celk. počtu</t>
  </si>
  <si>
    <t>81</t>
  </si>
  <si>
    <t>528739877</t>
  </si>
  <si>
    <t>82</t>
  </si>
  <si>
    <t>1788713035</t>
  </si>
  <si>
    <t>Poznámka k položce:_x000d_
3 ks k jednomu stromu - 5% z celk. počtu</t>
  </si>
  <si>
    <t>83</t>
  </si>
  <si>
    <t>1704694583</t>
  </si>
  <si>
    <t>Poznámka k položce:_x000d_
5% z celkového objemu</t>
  </si>
  <si>
    <t>84</t>
  </si>
  <si>
    <t>-1367431965</t>
  </si>
  <si>
    <t>Poznámka k položce:_x000d_
1ks/1odrostek _x000d_
včetně materiálu úvazku_x000d_
5% z celk. počtu</t>
  </si>
  <si>
    <t>03</t>
  </si>
  <si>
    <t>Vegetační prvky - péče 2. rok</t>
  </si>
  <si>
    <t>03_01</t>
  </si>
  <si>
    <t>85</t>
  </si>
  <si>
    <t>294511206</t>
  </si>
  <si>
    <t>86</t>
  </si>
  <si>
    <t>-957790664</t>
  </si>
  <si>
    <t>87</t>
  </si>
  <si>
    <t>1735727054</t>
  </si>
  <si>
    <t>88</t>
  </si>
  <si>
    <t>2000673645</t>
  </si>
  <si>
    <t>89</t>
  </si>
  <si>
    <t>716755705</t>
  </si>
  <si>
    <t>90</t>
  </si>
  <si>
    <t>-725898836</t>
  </si>
  <si>
    <t>91</t>
  </si>
  <si>
    <t>378818555</t>
  </si>
  <si>
    <t>92</t>
  </si>
  <si>
    <t>-1255604756</t>
  </si>
  <si>
    <t>93</t>
  </si>
  <si>
    <t>-1128112914</t>
  </si>
  <si>
    <t>94</t>
  </si>
  <si>
    <t>-1244471821</t>
  </si>
  <si>
    <t>95</t>
  </si>
  <si>
    <t>120350231</t>
  </si>
  <si>
    <t>03_02</t>
  </si>
  <si>
    <t>96</t>
  </si>
  <si>
    <t>-1836405460</t>
  </si>
  <si>
    <t>97</t>
  </si>
  <si>
    <t>1361839419</t>
  </si>
  <si>
    <t>98</t>
  </si>
  <si>
    <t>-249207375</t>
  </si>
  <si>
    <t>99</t>
  </si>
  <si>
    <t>-1578927578</t>
  </si>
  <si>
    <t>100</t>
  </si>
  <si>
    <t>1734520904</t>
  </si>
  <si>
    <t>101</t>
  </si>
  <si>
    <t>-2107219528</t>
  </si>
  <si>
    <t>04</t>
  </si>
  <si>
    <t>Vegetační prvky - péče 3. rok</t>
  </si>
  <si>
    <t>04_01</t>
  </si>
  <si>
    <t>102</t>
  </si>
  <si>
    <t>-685870714</t>
  </si>
  <si>
    <t>103</t>
  </si>
  <si>
    <t>-2030781184</t>
  </si>
  <si>
    <t>104</t>
  </si>
  <si>
    <t>315852595</t>
  </si>
  <si>
    <t>105</t>
  </si>
  <si>
    <t>-1783497046</t>
  </si>
  <si>
    <t>106</t>
  </si>
  <si>
    <t>-583389870</t>
  </si>
  <si>
    <t>107</t>
  </si>
  <si>
    <t>-437860907</t>
  </si>
  <si>
    <t>108</t>
  </si>
  <si>
    <t>1324624427</t>
  </si>
  <si>
    <t>109</t>
  </si>
  <si>
    <t>1820295053</t>
  </si>
  <si>
    <t>110</t>
  </si>
  <si>
    <t>-505302978</t>
  </si>
  <si>
    <t>111</t>
  </si>
  <si>
    <t>178378855</t>
  </si>
  <si>
    <t>112</t>
  </si>
  <si>
    <t>-839102455</t>
  </si>
  <si>
    <t>04_02</t>
  </si>
  <si>
    <t>113</t>
  </si>
  <si>
    <t>-40130509</t>
  </si>
  <si>
    <t>114</t>
  </si>
  <si>
    <t>-961248678</t>
  </si>
  <si>
    <t>115</t>
  </si>
  <si>
    <t>1965262286</t>
  </si>
  <si>
    <t>116</t>
  </si>
  <si>
    <t>1374028839</t>
  </si>
  <si>
    <t>117</t>
  </si>
  <si>
    <t>-126432486</t>
  </si>
  <si>
    <t>118</t>
  </si>
  <si>
    <t>-1851385417</t>
  </si>
  <si>
    <t>VRN</t>
  </si>
  <si>
    <t>Vedlejší rozpočtové náklady</t>
  </si>
  <si>
    <t>VRN1</t>
  </si>
  <si>
    <t>Průzkumné, geodetické a projektové práce</t>
  </si>
  <si>
    <t>119</t>
  </si>
  <si>
    <t>012103000</t>
  </si>
  <si>
    <t>Geodetické práce před výstavbou</t>
  </si>
  <si>
    <t>bod</t>
  </si>
  <si>
    <t>CS ÚRS 2022 02</t>
  </si>
  <si>
    <t>1024</t>
  </si>
  <si>
    <t>-1398930490</t>
  </si>
  <si>
    <t>https://podminky.urs.cz/item/CS_URS_2022_02/012103000</t>
  </si>
  <si>
    <t>120</t>
  </si>
  <si>
    <t>012303000</t>
  </si>
  <si>
    <t>Geodetické práce po výstavbě</t>
  </si>
  <si>
    <t>-1335909527</t>
  </si>
  <si>
    <t>https://podminky.urs.cz/item/CS_URS_2022_02/012303000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</si>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</sst>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3403112" TargetMode="External" /><Relationship Id="rId2" Type="http://schemas.openxmlformats.org/officeDocument/2006/relationships/hyperlink" Target="https://podminky.urs.cz/item/CS_URS_2025_02/183403114" TargetMode="External" /><Relationship Id="rId3" Type="http://schemas.openxmlformats.org/officeDocument/2006/relationships/hyperlink" Target="https://podminky.urs.cz/item/CS_URS_2025_02/183403151" TargetMode="External" /><Relationship Id="rId4" Type="http://schemas.openxmlformats.org/officeDocument/2006/relationships/hyperlink" Target="https://podminky.urs.cz/item/CS_URS_2025_02/184813511" TargetMode="External" /><Relationship Id="rId5" Type="http://schemas.openxmlformats.org/officeDocument/2006/relationships/hyperlink" Target="https://podminky.urs.cz/item/CS_URS_2025_02/183403153" TargetMode="External" /><Relationship Id="rId6" Type="http://schemas.openxmlformats.org/officeDocument/2006/relationships/hyperlink" Target="https://podminky.urs.cz/item/CS_URS_2025_02/183101115" TargetMode="External" /><Relationship Id="rId7" Type="http://schemas.openxmlformats.org/officeDocument/2006/relationships/hyperlink" Target="https://podminky.urs.cz/item/CS_URS_2025_02/184102115" TargetMode="External" /><Relationship Id="rId8" Type="http://schemas.openxmlformats.org/officeDocument/2006/relationships/hyperlink" Target="https://podminky.urs.cz/item/CS_URS_2025_02/184806112" TargetMode="External" /><Relationship Id="rId9" Type="http://schemas.openxmlformats.org/officeDocument/2006/relationships/hyperlink" Target="https://podminky.urs.cz/item/CS_URS_2025_02/184501141" TargetMode="External" /><Relationship Id="rId10" Type="http://schemas.openxmlformats.org/officeDocument/2006/relationships/hyperlink" Target="https://podminky.urs.cz/item/CS_URS_2025_02/184813121" TargetMode="External" /><Relationship Id="rId11" Type="http://schemas.openxmlformats.org/officeDocument/2006/relationships/hyperlink" Target="https://podminky.urs.cz/item/CS_URS_2025_02/184215133" TargetMode="External" /><Relationship Id="rId12" Type="http://schemas.openxmlformats.org/officeDocument/2006/relationships/hyperlink" Target="https://podminky.urs.cz/item/CS_URS_2025_02/184215113" TargetMode="External" /><Relationship Id="rId13" Type="http://schemas.openxmlformats.org/officeDocument/2006/relationships/hyperlink" Target="https://podminky.urs.cz/item/CS_URS_2025_02/184215412" TargetMode="External" /><Relationship Id="rId14" Type="http://schemas.openxmlformats.org/officeDocument/2006/relationships/hyperlink" Target="https://podminky.urs.cz/item/CS_URS_2025_02/183205111" TargetMode="External" /><Relationship Id="rId15" Type="http://schemas.openxmlformats.org/officeDocument/2006/relationships/hyperlink" Target="https://podminky.urs.cz/item/CS_URS_2025_02/183111113" TargetMode="External" /><Relationship Id="rId16" Type="http://schemas.openxmlformats.org/officeDocument/2006/relationships/hyperlink" Target="https://podminky.urs.cz/item/CS_URS_2025_02/184102111" TargetMode="External" /><Relationship Id="rId17" Type="http://schemas.openxmlformats.org/officeDocument/2006/relationships/hyperlink" Target="https://podminky.urs.cz/item/CS_URS_2025_02/183111114" TargetMode="External" /><Relationship Id="rId18" Type="http://schemas.openxmlformats.org/officeDocument/2006/relationships/hyperlink" Target="https://podminky.urs.cz/item/CS_URS_2025_02/184102112" TargetMode="External" /><Relationship Id="rId19" Type="http://schemas.openxmlformats.org/officeDocument/2006/relationships/hyperlink" Target="https://podminky.urs.cz/item/CS_URS_2025_02/184806111" TargetMode="External" /><Relationship Id="rId20" Type="http://schemas.openxmlformats.org/officeDocument/2006/relationships/hyperlink" Target="https://podminky.urs.cz/item/CS_URS_2025_02/184215112" TargetMode="External" /><Relationship Id="rId21" Type="http://schemas.openxmlformats.org/officeDocument/2006/relationships/hyperlink" Target="https://podminky.urs.cz/item/CS_URS_2025_02/185802114" TargetMode="External" /><Relationship Id="rId22" Type="http://schemas.openxmlformats.org/officeDocument/2006/relationships/hyperlink" Target="https://podminky.urs.cz/item/CS_URS_2025_02/184911421" TargetMode="External" /><Relationship Id="rId23" Type="http://schemas.openxmlformats.org/officeDocument/2006/relationships/hyperlink" Target="https://podminky.urs.cz/item/CS_URS_2025_02/185851121" TargetMode="External" /><Relationship Id="rId24" Type="http://schemas.openxmlformats.org/officeDocument/2006/relationships/hyperlink" Target="https://podminky.urs.cz/item/CS_URS_2025_02/185851129" TargetMode="External" /><Relationship Id="rId25" Type="http://schemas.openxmlformats.org/officeDocument/2006/relationships/hyperlink" Target="https://podminky.urs.cz/item/CS_URS_2025_02/185804312" TargetMode="External" /><Relationship Id="rId26" Type="http://schemas.openxmlformats.org/officeDocument/2006/relationships/hyperlink" Target="https://podminky.urs.cz/item/CS_URS_2025_02/181451121" TargetMode="External" /><Relationship Id="rId27" Type="http://schemas.openxmlformats.org/officeDocument/2006/relationships/hyperlink" Target="https://podminky.urs.cz/item/CS_URS_2025_02/998231311" TargetMode="External" /><Relationship Id="rId28" Type="http://schemas.openxmlformats.org/officeDocument/2006/relationships/hyperlink" Target="https://podminky.urs.cz/item/CS_URS_2025_02/185804514" TargetMode="External" /><Relationship Id="rId29" Type="http://schemas.openxmlformats.org/officeDocument/2006/relationships/hyperlink" Target="https://podminky.urs.cz/item/CS_URS_2025_02/184911421" TargetMode="External" /><Relationship Id="rId30" Type="http://schemas.openxmlformats.org/officeDocument/2006/relationships/hyperlink" Target="https://podminky.urs.cz/item/CS_URS_2025_02/184806112" TargetMode="External" /><Relationship Id="rId31" Type="http://schemas.openxmlformats.org/officeDocument/2006/relationships/hyperlink" Target="https://podminky.urs.cz/item/CS_URS_2025_02/184215133" TargetMode="External" /><Relationship Id="rId32" Type="http://schemas.openxmlformats.org/officeDocument/2006/relationships/hyperlink" Target="https://podminky.urs.cz/item/CS_URS_2025_02/184806111" TargetMode="External" /><Relationship Id="rId33" Type="http://schemas.openxmlformats.org/officeDocument/2006/relationships/hyperlink" Target="https://podminky.urs.cz/item/CS_URS_2025_02/184911111" TargetMode="External" /><Relationship Id="rId34" Type="http://schemas.openxmlformats.org/officeDocument/2006/relationships/hyperlink" Target="https://podminky.urs.cz/item/CS_URS_2025_02/185851121" TargetMode="External" /><Relationship Id="rId35" Type="http://schemas.openxmlformats.org/officeDocument/2006/relationships/hyperlink" Target="https://podminky.urs.cz/item/CS_URS_2025_02/185851129" TargetMode="External" /><Relationship Id="rId36" Type="http://schemas.openxmlformats.org/officeDocument/2006/relationships/hyperlink" Target="https://podminky.urs.cz/item/CS_URS_2025_02/185804312" TargetMode="External" /><Relationship Id="rId37" Type="http://schemas.openxmlformats.org/officeDocument/2006/relationships/hyperlink" Target="https://podminky.urs.cz/item/CS_URS_2025_02/111151231" TargetMode="External" /><Relationship Id="rId38" Type="http://schemas.openxmlformats.org/officeDocument/2006/relationships/hyperlink" Target="https://podminky.urs.cz/item/CS_URS_2025_02/185804514" TargetMode="External" /><Relationship Id="rId39" Type="http://schemas.openxmlformats.org/officeDocument/2006/relationships/hyperlink" Target="https://podminky.urs.cz/item/CS_URS_2025_02/184911421" TargetMode="External" /><Relationship Id="rId40" Type="http://schemas.openxmlformats.org/officeDocument/2006/relationships/hyperlink" Target="https://podminky.urs.cz/item/CS_URS_2025_02/184806112" TargetMode="External" /><Relationship Id="rId41" Type="http://schemas.openxmlformats.org/officeDocument/2006/relationships/hyperlink" Target="https://podminky.urs.cz/item/CS_URS_2025_02/184215133" TargetMode="External" /><Relationship Id="rId42" Type="http://schemas.openxmlformats.org/officeDocument/2006/relationships/hyperlink" Target="https://podminky.urs.cz/item/CS_URS_2025_02/184806111" TargetMode="External" /><Relationship Id="rId43" Type="http://schemas.openxmlformats.org/officeDocument/2006/relationships/hyperlink" Target="https://podminky.urs.cz/item/CS_URS_2025_02/184911111" TargetMode="External" /><Relationship Id="rId44" Type="http://schemas.openxmlformats.org/officeDocument/2006/relationships/hyperlink" Target="https://podminky.urs.cz/item/CS_URS_2025_02/185851121" TargetMode="External" /><Relationship Id="rId45" Type="http://schemas.openxmlformats.org/officeDocument/2006/relationships/hyperlink" Target="https://podminky.urs.cz/item/CS_URS_2025_02/185851129" TargetMode="External" /><Relationship Id="rId46" Type="http://schemas.openxmlformats.org/officeDocument/2006/relationships/hyperlink" Target="https://podminky.urs.cz/item/CS_URS_2025_02/185804312" TargetMode="External" /><Relationship Id="rId47" Type="http://schemas.openxmlformats.org/officeDocument/2006/relationships/hyperlink" Target="https://podminky.urs.cz/item/CS_URS_2025_02/111151231" TargetMode="External" /><Relationship Id="rId48" Type="http://schemas.openxmlformats.org/officeDocument/2006/relationships/hyperlink" Target="https://podminky.urs.cz/item/CS_URS_2025_02/185804514" TargetMode="External" /><Relationship Id="rId49" Type="http://schemas.openxmlformats.org/officeDocument/2006/relationships/hyperlink" Target="https://podminky.urs.cz/item/CS_URS_2025_02/184911421" TargetMode="External" /><Relationship Id="rId50" Type="http://schemas.openxmlformats.org/officeDocument/2006/relationships/hyperlink" Target="https://podminky.urs.cz/item/CS_URS_2025_02/184806112" TargetMode="External" /><Relationship Id="rId51" Type="http://schemas.openxmlformats.org/officeDocument/2006/relationships/hyperlink" Target="https://podminky.urs.cz/item/CS_URS_2025_02/184215133" TargetMode="External" /><Relationship Id="rId52" Type="http://schemas.openxmlformats.org/officeDocument/2006/relationships/hyperlink" Target="https://podminky.urs.cz/item/CS_URS_2025_02/184806111" TargetMode="External" /><Relationship Id="rId53" Type="http://schemas.openxmlformats.org/officeDocument/2006/relationships/hyperlink" Target="https://podminky.urs.cz/item/CS_URS_2025_02/184911111" TargetMode="External" /><Relationship Id="rId54" Type="http://schemas.openxmlformats.org/officeDocument/2006/relationships/hyperlink" Target="https://podminky.urs.cz/item/CS_URS_2025_02/185851121" TargetMode="External" /><Relationship Id="rId55" Type="http://schemas.openxmlformats.org/officeDocument/2006/relationships/hyperlink" Target="https://podminky.urs.cz/item/CS_URS_2025_02/185851129" TargetMode="External" /><Relationship Id="rId56" Type="http://schemas.openxmlformats.org/officeDocument/2006/relationships/hyperlink" Target="https://podminky.urs.cz/item/CS_URS_2025_02/185804312" TargetMode="External" /><Relationship Id="rId57" Type="http://schemas.openxmlformats.org/officeDocument/2006/relationships/hyperlink" Target="https://podminky.urs.cz/item/CS_URS_2025_02/111151231" TargetMode="External" /><Relationship Id="rId58" Type="http://schemas.openxmlformats.org/officeDocument/2006/relationships/hyperlink" Target="https://podminky.urs.cz/item/CS_URS_2022_02/012103000" TargetMode="External" /><Relationship Id="rId59" Type="http://schemas.openxmlformats.org/officeDocument/2006/relationships/hyperlink" Target="https://podminky.urs.cz/item/CS_URS_2022_02/012303000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2023vz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Biokoridor Otnice - vegetační úpravy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Otnice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29. 9. 2025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Obec Otnice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Lukáš Lattenberg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'2023vz - Biokoridor Otnic...'!J28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'2023vz - Biokoridor Otnic...'!P87</f>
        <v>0</v>
      </c>
      <c r="AV55" s="119">
        <f>'2023vz - Biokoridor Otnic...'!J31</f>
        <v>0</v>
      </c>
      <c r="AW55" s="119">
        <f>'2023vz - Biokoridor Otnic...'!J32</f>
        <v>0</v>
      </c>
      <c r="AX55" s="119">
        <f>'2023vz - Biokoridor Otnic...'!J33</f>
        <v>0</v>
      </c>
      <c r="AY55" s="119">
        <f>'2023vz - Biokoridor Otnic...'!J34</f>
        <v>0</v>
      </c>
      <c r="AZ55" s="119">
        <f>'2023vz - Biokoridor Otnic...'!F31</f>
        <v>0</v>
      </c>
      <c r="BA55" s="119">
        <f>'2023vz - Biokoridor Otnic...'!F32</f>
        <v>0</v>
      </c>
      <c r="BB55" s="119">
        <f>'2023vz - Biokoridor Otnic...'!F33</f>
        <v>0</v>
      </c>
      <c r="BC55" s="119">
        <f>'2023vz - Biokoridor Otnic...'!F34</f>
        <v>0</v>
      </c>
      <c r="BD55" s="121">
        <f>'2023vz - Biokoridor Otnic...'!F35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o0/pXr9trfVHY5BbzmCxmz+EIQOFj+1ICC8EL83UaK0/UjKc08MSR5SLlFikbbc6zhj4Uj2pfy9kxUrx+5EJ8Q==" hashValue="tcjW2MMqjFhret9elxzZQPDobWD3MIkbHzZt4ti0Za2XoJGL68sR0k/eQLcsryPjfYX629jwBtbUJ1MDGI0Op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3vz - Biokoridor Otni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29. 9. 2025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ROUND(J87,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ROUND((SUM(BE87:BE370)),  2)</f>
        <v>0</v>
      </c>
      <c r="G31" s="38"/>
      <c r="H31" s="38"/>
      <c r="I31" s="142">
        <v>0.20999999999999999</v>
      </c>
      <c r="J31" s="141">
        <f>ROUND(((SUM(BE87:BE370))*I31),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ROUND((SUM(BF87:BF370)),  2)</f>
        <v>0</v>
      </c>
      <c r="G32" s="38"/>
      <c r="H32" s="38"/>
      <c r="I32" s="142">
        <v>0.14999999999999999</v>
      </c>
      <c r="J32" s="141">
        <f>ROUND(((SUM(BF87:BF370))*I32),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ROUND((SUM(BG87:BG370)),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ROUND((SUM(BH87:BH370)),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ROUND((SUM(BI87:BI370)),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Biokoridor Otnice - vegetační úpravy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Otnice</v>
      </c>
      <c r="G48" s="40"/>
      <c r="H48" s="40"/>
      <c r="I48" s="32" t="s">
        <v>23</v>
      </c>
      <c r="J48" s="72" t="str">
        <f>IF(J10="","",J10)</f>
        <v>29. 9. 2025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Obec Otnice</v>
      </c>
      <c r="G50" s="40"/>
      <c r="H50" s="40"/>
      <c r="I50" s="32" t="s">
        <v>31</v>
      </c>
      <c r="J50" s="36" t="str">
        <f>E19</f>
        <v xml:space="preserve"> 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Ing. Lukáš Lattenberg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J87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J88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J89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J168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9" customFormat="1" ht="24.96" customHeight="1">
      <c r="A59" s="9"/>
      <c r="B59" s="158"/>
      <c r="C59" s="159"/>
      <c r="D59" s="160" t="s">
        <v>88</v>
      </c>
      <c r="E59" s="161"/>
      <c r="F59" s="161"/>
      <c r="G59" s="161"/>
      <c r="H59" s="161"/>
      <c r="I59" s="161"/>
      <c r="J59" s="162">
        <f>J218</f>
        <v>0</v>
      </c>
      <c r="K59" s="159"/>
      <c r="L59" s="163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J219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J255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8"/>
      <c r="C62" s="159"/>
      <c r="D62" s="160" t="s">
        <v>91</v>
      </c>
      <c r="E62" s="161"/>
      <c r="F62" s="161"/>
      <c r="G62" s="161"/>
      <c r="H62" s="161"/>
      <c r="I62" s="161"/>
      <c r="J62" s="162">
        <f>J267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J268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J304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8"/>
      <c r="C65" s="159"/>
      <c r="D65" s="160" t="s">
        <v>94</v>
      </c>
      <c r="E65" s="161"/>
      <c r="F65" s="161"/>
      <c r="G65" s="161"/>
      <c r="H65" s="161"/>
      <c r="I65" s="161"/>
      <c r="J65" s="162">
        <f>J316</f>
        <v>0</v>
      </c>
      <c r="K65" s="159"/>
      <c r="L65" s="16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J317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J353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58"/>
      <c r="C68" s="159"/>
      <c r="D68" s="160" t="s">
        <v>97</v>
      </c>
      <c r="E68" s="161"/>
      <c r="F68" s="161"/>
      <c r="G68" s="161"/>
      <c r="H68" s="161"/>
      <c r="I68" s="161"/>
      <c r="J68" s="162">
        <f>J365</f>
        <v>0</v>
      </c>
      <c r="K68" s="159"/>
      <c r="L68" s="16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J366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99</v>
      </c>
      <c r="D76" s="40"/>
      <c r="E76" s="40"/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E7</f>
        <v>Biokoridor Otnice - vegetační úpravy</v>
      </c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F10</f>
        <v>Otnice</v>
      </c>
      <c r="G81" s="40"/>
      <c r="H81" s="40"/>
      <c r="I81" s="32" t="s">
        <v>23</v>
      </c>
      <c r="J81" s="72" t="str">
        <f>IF(J10="","",J10)</f>
        <v>29. 9. 2025</v>
      </c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E13</f>
        <v>Obec Otnice</v>
      </c>
      <c r="G83" s="40"/>
      <c r="H83" s="40"/>
      <c r="I83" s="32" t="s">
        <v>31</v>
      </c>
      <c r="J83" s="36" t="str">
        <f>E19</f>
        <v xml:space="preserve"> </v>
      </c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IF(E16="","",E16)</f>
        <v>Vyplň údaj</v>
      </c>
      <c r="G84" s="40"/>
      <c r="H84" s="40"/>
      <c r="I84" s="32" t="s">
        <v>34</v>
      </c>
      <c r="J84" s="36" t="str">
        <f>E22</f>
        <v>Ing. Lukáš Lattenberg</v>
      </c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0"/>
      <c r="B86" s="171"/>
      <c r="C86" s="172" t="s">
        <v>100</v>
      </c>
      <c r="D86" s="173" t="s">
        <v>57</v>
      </c>
      <c r="E86" s="173" t="s">
        <v>53</v>
      </c>
      <c r="F86" s="173" t="s">
        <v>54</v>
      </c>
      <c r="G86" s="173" t="s">
        <v>101</v>
      </c>
      <c r="H86" s="173" t="s">
        <v>102</v>
      </c>
      <c r="I86" s="173" t="s">
        <v>103</v>
      </c>
      <c r="J86" s="173" t="s">
        <v>83</v>
      </c>
      <c r="K86" s="174" t="s">
        <v>104</v>
      </c>
      <c r="L86" s="175"/>
      <c r="M86" s="92" t="s">
        <v>19</v>
      </c>
      <c r="N86" s="93" t="s">
        <v>42</v>
      </c>
      <c r="O86" s="93" t="s">
        <v>105</v>
      </c>
      <c r="P86" s="93" t="s">
        <v>106</v>
      </c>
      <c r="Q86" s="93" t="s">
        <v>107</v>
      </c>
      <c r="R86" s="93" t="s">
        <v>108</v>
      </c>
      <c r="S86" s="93" t="s">
        <v>109</v>
      </c>
      <c r="T86" s="94" t="s">
        <v>110</v>
      </c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</row>
    <row r="87" s="2" customFormat="1" ht="22.8" customHeight="1">
      <c r="A87" s="38"/>
      <c r="B87" s="39"/>
      <c r="C87" s="99" t="s">
        <v>111</v>
      </c>
      <c r="D87" s="40"/>
      <c r="E87" s="40"/>
      <c r="F87" s="40"/>
      <c r="G87" s="40"/>
      <c r="H87" s="40"/>
      <c r="I87" s="40"/>
      <c r="J87" s="176">
        <f>BK87</f>
        <v>0</v>
      </c>
      <c r="K87" s="40"/>
      <c r="L87" s="44"/>
      <c r="M87" s="95"/>
      <c r="N87" s="177"/>
      <c r="O87" s="96"/>
      <c r="P87" s="178">
        <f>P88+P218+P267+P316+P365</f>
        <v>0</v>
      </c>
      <c r="Q87" s="96"/>
      <c r="R87" s="178">
        <f>R88+R218+R267+R316+R365</f>
        <v>17.265049999999999</v>
      </c>
      <c r="S87" s="96"/>
      <c r="T87" s="179">
        <f>T88+T218+T267+T316+T365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84</v>
      </c>
      <c r="BK87" s="180">
        <f>BK88+BK218+BK267+BK316+BK365</f>
        <v>0</v>
      </c>
    </row>
    <row r="88" s="12" customFormat="1" ht="25.92" customHeight="1">
      <c r="A88" s="12"/>
      <c r="B88" s="181"/>
      <c r="C88" s="182"/>
      <c r="D88" s="183" t="s">
        <v>71</v>
      </c>
      <c r="E88" s="184" t="s">
        <v>112</v>
      </c>
      <c r="F88" s="184" t="s">
        <v>113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P89+P168</f>
        <v>0</v>
      </c>
      <c r="Q88" s="189"/>
      <c r="R88" s="190">
        <f>R89+R168</f>
        <v>15.026210000000001</v>
      </c>
      <c r="S88" s="189"/>
      <c r="T88" s="191">
        <f>T89+T168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2" t="s">
        <v>77</v>
      </c>
      <c r="AT88" s="193" t="s">
        <v>71</v>
      </c>
      <c r="AU88" s="193" t="s">
        <v>72</v>
      </c>
      <c r="AY88" s="192" t="s">
        <v>114</v>
      </c>
      <c r="BK88" s="194">
        <f>BK89+BK168</f>
        <v>0</v>
      </c>
    </row>
    <row r="89" s="12" customFormat="1" ht="22.8" customHeight="1">
      <c r="A89" s="12"/>
      <c r="B89" s="181"/>
      <c r="C89" s="182"/>
      <c r="D89" s="183" t="s">
        <v>71</v>
      </c>
      <c r="E89" s="195" t="s">
        <v>115</v>
      </c>
      <c r="F89" s="195" t="s">
        <v>116</v>
      </c>
      <c r="G89" s="182"/>
      <c r="H89" s="182"/>
      <c r="I89" s="185"/>
      <c r="J89" s="196">
        <f>BK89</f>
        <v>0</v>
      </c>
      <c r="K89" s="182"/>
      <c r="L89" s="187"/>
      <c r="M89" s="188"/>
      <c r="N89" s="189"/>
      <c r="O89" s="189"/>
      <c r="P89" s="190">
        <f>SUM(P90:P167)</f>
        <v>0</v>
      </c>
      <c r="Q89" s="189"/>
      <c r="R89" s="190">
        <f>SUM(R90:R167)</f>
        <v>0.096869999999999984</v>
      </c>
      <c r="S89" s="189"/>
      <c r="T89" s="191">
        <f>SUM(T90:T167)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2" t="s">
        <v>77</v>
      </c>
      <c r="AT89" s="193" t="s">
        <v>71</v>
      </c>
      <c r="AU89" s="193" t="s">
        <v>77</v>
      </c>
      <c r="AY89" s="192" t="s">
        <v>114</v>
      </c>
      <c r="BK89" s="194">
        <f>SUM(BK90:BK167)</f>
        <v>0</v>
      </c>
    </row>
    <row r="90" s="2" customFormat="1" ht="16.5" customHeight="1">
      <c r="A90" s="38"/>
      <c r="B90" s="39"/>
      <c r="C90" s="197" t="s">
        <v>77</v>
      </c>
      <c r="D90" s="197" t="s">
        <v>117</v>
      </c>
      <c r="E90" s="198" t="s">
        <v>118</v>
      </c>
      <c r="F90" s="199" t="s">
        <v>119</v>
      </c>
      <c r="G90" s="200" t="s">
        <v>120</v>
      </c>
      <c r="H90" s="201">
        <v>7634</v>
      </c>
      <c r="I90" s="202"/>
      <c r="J90" s="203">
        <f>ROUND(I90*H90,2)</f>
        <v>0</v>
      </c>
      <c r="K90" s="199" t="s">
        <v>121</v>
      </c>
      <c r="L90" s="44"/>
      <c r="M90" s="204" t="s">
        <v>19</v>
      </c>
      <c r="N90" s="205" t="s">
        <v>43</v>
      </c>
      <c r="O90" s="84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8" t="s">
        <v>122</v>
      </c>
      <c r="AT90" s="208" t="s">
        <v>117</v>
      </c>
      <c r="AU90" s="208" t="s">
        <v>79</v>
      </c>
      <c r="AY90" s="17" t="s">
        <v>114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7" t="s">
        <v>77</v>
      </c>
      <c r="BK90" s="209">
        <f>ROUND(I90*H90,2)</f>
        <v>0</v>
      </c>
      <c r="BL90" s="17" t="s">
        <v>122</v>
      </c>
      <c r="BM90" s="208" t="s">
        <v>123</v>
      </c>
    </row>
    <row r="91" s="2" customFormat="1">
      <c r="A91" s="38"/>
      <c r="B91" s="39"/>
      <c r="C91" s="40"/>
      <c r="D91" s="210" t="s">
        <v>124</v>
      </c>
      <c r="E91" s="40"/>
      <c r="F91" s="211" t="s">
        <v>125</v>
      </c>
      <c r="G91" s="40"/>
      <c r="H91" s="40"/>
      <c r="I91" s="212"/>
      <c r="J91" s="40"/>
      <c r="K91" s="40"/>
      <c r="L91" s="44"/>
      <c r="M91" s="213"/>
      <c r="N91" s="21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2" customFormat="1" ht="16.5" customHeight="1">
      <c r="A92" s="38"/>
      <c r="B92" s="39"/>
      <c r="C92" s="197" t="s">
        <v>79</v>
      </c>
      <c r="D92" s="197" t="s">
        <v>117</v>
      </c>
      <c r="E92" s="198" t="s">
        <v>126</v>
      </c>
      <c r="F92" s="199" t="s">
        <v>127</v>
      </c>
      <c r="G92" s="200" t="s">
        <v>120</v>
      </c>
      <c r="H92" s="201">
        <v>7634</v>
      </c>
      <c r="I92" s="202"/>
      <c r="J92" s="203">
        <f>ROUND(I92*H92,2)</f>
        <v>0</v>
      </c>
      <c r="K92" s="199" t="s">
        <v>121</v>
      </c>
      <c r="L92" s="44"/>
      <c r="M92" s="204" t="s">
        <v>19</v>
      </c>
      <c r="N92" s="205" t="s">
        <v>43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8" t="s">
        <v>122</v>
      </c>
      <c r="AT92" s="208" t="s">
        <v>117</v>
      </c>
      <c r="AU92" s="208" t="s">
        <v>79</v>
      </c>
      <c r="AY92" s="17" t="s">
        <v>114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7" t="s">
        <v>77</v>
      </c>
      <c r="BK92" s="209">
        <f>ROUND(I92*H92,2)</f>
        <v>0</v>
      </c>
      <c r="BL92" s="17" t="s">
        <v>122</v>
      </c>
      <c r="BM92" s="208" t="s">
        <v>128</v>
      </c>
    </row>
    <row r="93" s="2" customFormat="1">
      <c r="A93" s="38"/>
      <c r="B93" s="39"/>
      <c r="C93" s="40"/>
      <c r="D93" s="210" t="s">
        <v>124</v>
      </c>
      <c r="E93" s="40"/>
      <c r="F93" s="211" t="s">
        <v>129</v>
      </c>
      <c r="G93" s="40"/>
      <c r="H93" s="40"/>
      <c r="I93" s="212"/>
      <c r="J93" s="40"/>
      <c r="K93" s="40"/>
      <c r="L93" s="44"/>
      <c r="M93" s="213"/>
      <c r="N93" s="21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124</v>
      </c>
      <c r="AU93" s="17" t="s">
        <v>79</v>
      </c>
    </row>
    <row r="94" s="2" customFormat="1" ht="16.5" customHeight="1">
      <c r="A94" s="38"/>
      <c r="B94" s="39"/>
      <c r="C94" s="197" t="s">
        <v>130</v>
      </c>
      <c r="D94" s="197" t="s">
        <v>117</v>
      </c>
      <c r="E94" s="198" t="s">
        <v>131</v>
      </c>
      <c r="F94" s="199" t="s">
        <v>132</v>
      </c>
      <c r="G94" s="200" t="s">
        <v>120</v>
      </c>
      <c r="H94" s="201">
        <v>7634</v>
      </c>
      <c r="I94" s="202"/>
      <c r="J94" s="203">
        <f>ROUND(I94*H94,2)</f>
        <v>0</v>
      </c>
      <c r="K94" s="199" t="s">
        <v>121</v>
      </c>
      <c r="L94" s="44"/>
      <c r="M94" s="204" t="s">
        <v>19</v>
      </c>
      <c r="N94" s="205" t="s">
        <v>43</v>
      </c>
      <c r="O94" s="84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8" t="s">
        <v>122</v>
      </c>
      <c r="AT94" s="208" t="s">
        <v>117</v>
      </c>
      <c r="AU94" s="208" t="s">
        <v>79</v>
      </c>
      <c r="AY94" s="17" t="s">
        <v>114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7" t="s">
        <v>77</v>
      </c>
      <c r="BK94" s="209">
        <f>ROUND(I94*H94,2)</f>
        <v>0</v>
      </c>
      <c r="BL94" s="17" t="s">
        <v>122</v>
      </c>
      <c r="BM94" s="208" t="s">
        <v>133</v>
      </c>
    </row>
    <row r="95" s="2" customFormat="1">
      <c r="A95" s="38"/>
      <c r="B95" s="39"/>
      <c r="C95" s="40"/>
      <c r="D95" s="210" t="s">
        <v>124</v>
      </c>
      <c r="E95" s="40"/>
      <c r="F95" s="211" t="s">
        <v>134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2" customFormat="1" ht="24.15" customHeight="1">
      <c r="A96" s="38"/>
      <c r="B96" s="39"/>
      <c r="C96" s="197" t="s">
        <v>122</v>
      </c>
      <c r="D96" s="197" t="s">
        <v>117</v>
      </c>
      <c r="E96" s="198" t="s">
        <v>135</v>
      </c>
      <c r="F96" s="199" t="s">
        <v>136</v>
      </c>
      <c r="G96" s="200" t="s">
        <v>120</v>
      </c>
      <c r="H96" s="201">
        <v>7634</v>
      </c>
      <c r="I96" s="202"/>
      <c r="J96" s="203">
        <f>ROUND(I96*H96,2)</f>
        <v>0</v>
      </c>
      <c r="K96" s="199" t="s">
        <v>121</v>
      </c>
      <c r="L96" s="44"/>
      <c r="M96" s="204" t="s">
        <v>19</v>
      </c>
      <c r="N96" s="205" t="s">
        <v>43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122</v>
      </c>
      <c r="AT96" s="208" t="s">
        <v>117</v>
      </c>
      <c r="AU96" s="208" t="s">
        <v>79</v>
      </c>
      <c r="AY96" s="17" t="s">
        <v>114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77</v>
      </c>
      <c r="BK96" s="209">
        <f>ROUND(I96*H96,2)</f>
        <v>0</v>
      </c>
      <c r="BL96" s="17" t="s">
        <v>122</v>
      </c>
      <c r="BM96" s="208" t="s">
        <v>137</v>
      </c>
    </row>
    <row r="97" s="2" customFormat="1">
      <c r="A97" s="38"/>
      <c r="B97" s="39"/>
      <c r="C97" s="40"/>
      <c r="D97" s="210" t="s">
        <v>124</v>
      </c>
      <c r="E97" s="40"/>
      <c r="F97" s="211" t="s">
        <v>138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124</v>
      </c>
      <c r="AU97" s="17" t="s">
        <v>79</v>
      </c>
    </row>
    <row r="98" s="2" customFormat="1" ht="16.5" customHeight="1">
      <c r="A98" s="38"/>
      <c r="B98" s="39"/>
      <c r="C98" s="197" t="s">
        <v>139</v>
      </c>
      <c r="D98" s="197" t="s">
        <v>117</v>
      </c>
      <c r="E98" s="198" t="s">
        <v>140</v>
      </c>
      <c r="F98" s="199" t="s">
        <v>141</v>
      </c>
      <c r="G98" s="200" t="s">
        <v>120</v>
      </c>
      <c r="H98" s="201">
        <v>15268</v>
      </c>
      <c r="I98" s="202"/>
      <c r="J98" s="203">
        <f>ROUND(I98*H98,2)</f>
        <v>0</v>
      </c>
      <c r="K98" s="199" t="s">
        <v>121</v>
      </c>
      <c r="L98" s="44"/>
      <c r="M98" s="204" t="s">
        <v>19</v>
      </c>
      <c r="N98" s="205" t="s">
        <v>43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122</v>
      </c>
      <c r="AT98" s="208" t="s">
        <v>117</v>
      </c>
      <c r="AU98" s="208" t="s">
        <v>79</v>
      </c>
      <c r="AY98" s="17" t="s">
        <v>114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77</v>
      </c>
      <c r="BK98" s="209">
        <f>ROUND(I98*H98,2)</f>
        <v>0</v>
      </c>
      <c r="BL98" s="17" t="s">
        <v>122</v>
      </c>
      <c r="BM98" s="208" t="s">
        <v>142</v>
      </c>
    </row>
    <row r="99" s="2" customFormat="1">
      <c r="A99" s="38"/>
      <c r="B99" s="39"/>
      <c r="C99" s="40"/>
      <c r="D99" s="210" t="s">
        <v>124</v>
      </c>
      <c r="E99" s="40"/>
      <c r="F99" s="211" t="s">
        <v>143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2" customFormat="1">
      <c r="A100" s="38"/>
      <c r="B100" s="39"/>
      <c r="C100" s="40"/>
      <c r="D100" s="215" t="s">
        <v>144</v>
      </c>
      <c r="E100" s="40"/>
      <c r="F100" s="216" t="s">
        <v>145</v>
      </c>
      <c r="G100" s="40"/>
      <c r="H100" s="40"/>
      <c r="I100" s="212"/>
      <c r="J100" s="40"/>
      <c r="K100" s="40"/>
      <c r="L100" s="44"/>
      <c r="M100" s="213"/>
      <c r="N100" s="21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144</v>
      </c>
      <c r="AU100" s="17" t="s">
        <v>79</v>
      </c>
    </row>
    <row r="101" s="13" customFormat="1">
      <c r="A101" s="13"/>
      <c r="B101" s="217"/>
      <c r="C101" s="218"/>
      <c r="D101" s="215" t="s">
        <v>146</v>
      </c>
      <c r="E101" s="219" t="s">
        <v>19</v>
      </c>
      <c r="F101" s="220" t="s">
        <v>147</v>
      </c>
      <c r="G101" s="218"/>
      <c r="H101" s="221">
        <v>15268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146</v>
      </c>
      <c r="AU101" s="227" t="s">
        <v>79</v>
      </c>
      <c r="AV101" s="13" t="s">
        <v>79</v>
      </c>
      <c r="AW101" s="13" t="s">
        <v>33</v>
      </c>
      <c r="AX101" s="13" t="s">
        <v>77</v>
      </c>
      <c r="AY101" s="227" t="s">
        <v>114</v>
      </c>
    </row>
    <row r="102" s="2" customFormat="1" ht="24.15" customHeight="1">
      <c r="A102" s="38"/>
      <c r="B102" s="39"/>
      <c r="C102" s="197" t="s">
        <v>148</v>
      </c>
      <c r="D102" s="197" t="s">
        <v>117</v>
      </c>
      <c r="E102" s="198" t="s">
        <v>149</v>
      </c>
      <c r="F102" s="199" t="s">
        <v>150</v>
      </c>
      <c r="G102" s="200" t="s">
        <v>151</v>
      </c>
      <c r="H102" s="201">
        <v>44</v>
      </c>
      <c r="I102" s="202"/>
      <c r="J102" s="203">
        <f>ROUND(I102*H102,2)</f>
        <v>0</v>
      </c>
      <c r="K102" s="199" t="s">
        <v>121</v>
      </c>
      <c r="L102" s="44"/>
      <c r="M102" s="204" t="s">
        <v>19</v>
      </c>
      <c r="N102" s="205" t="s">
        <v>43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8" t="s">
        <v>122</v>
      </c>
      <c r="AT102" s="208" t="s">
        <v>117</v>
      </c>
      <c r="AU102" s="208" t="s">
        <v>79</v>
      </c>
      <c r="AY102" s="17" t="s">
        <v>114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7" t="s">
        <v>77</v>
      </c>
      <c r="BK102" s="209">
        <f>ROUND(I102*H102,2)</f>
        <v>0</v>
      </c>
      <c r="BL102" s="17" t="s">
        <v>122</v>
      </c>
      <c r="BM102" s="208" t="s">
        <v>152</v>
      </c>
    </row>
    <row r="103" s="2" customFormat="1">
      <c r="A103" s="38"/>
      <c r="B103" s="39"/>
      <c r="C103" s="40"/>
      <c r="D103" s="210" t="s">
        <v>124</v>
      </c>
      <c r="E103" s="40"/>
      <c r="F103" s="211" t="s">
        <v>153</v>
      </c>
      <c r="G103" s="40"/>
      <c r="H103" s="40"/>
      <c r="I103" s="212"/>
      <c r="J103" s="40"/>
      <c r="K103" s="40"/>
      <c r="L103" s="44"/>
      <c r="M103" s="213"/>
      <c r="N103" s="21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2" customFormat="1">
      <c r="A104" s="38"/>
      <c r="B104" s="39"/>
      <c r="C104" s="40"/>
      <c r="D104" s="215" t="s">
        <v>144</v>
      </c>
      <c r="E104" s="40"/>
      <c r="F104" s="216" t="s">
        <v>154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144</v>
      </c>
      <c r="AU104" s="17" t="s">
        <v>79</v>
      </c>
    </row>
    <row r="105" s="2" customFormat="1" ht="24.15" customHeight="1">
      <c r="A105" s="38"/>
      <c r="B105" s="39"/>
      <c r="C105" s="197" t="s">
        <v>155</v>
      </c>
      <c r="D105" s="197" t="s">
        <v>117</v>
      </c>
      <c r="E105" s="198" t="s">
        <v>156</v>
      </c>
      <c r="F105" s="199" t="s">
        <v>157</v>
      </c>
      <c r="G105" s="200" t="s">
        <v>151</v>
      </c>
      <c r="H105" s="201">
        <v>44</v>
      </c>
      <c r="I105" s="202"/>
      <c r="J105" s="203">
        <f>ROUND(I105*H105,2)</f>
        <v>0</v>
      </c>
      <c r="K105" s="199" t="s">
        <v>121</v>
      </c>
      <c r="L105" s="44"/>
      <c r="M105" s="204" t="s">
        <v>19</v>
      </c>
      <c r="N105" s="205" t="s">
        <v>43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122</v>
      </c>
      <c r="AT105" s="208" t="s">
        <v>117</v>
      </c>
      <c r="AU105" s="208" t="s">
        <v>79</v>
      </c>
      <c r="AY105" s="17" t="s">
        <v>114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77</v>
      </c>
      <c r="BK105" s="209">
        <f>ROUND(I105*H105,2)</f>
        <v>0</v>
      </c>
      <c r="BL105" s="17" t="s">
        <v>122</v>
      </c>
      <c r="BM105" s="208" t="s">
        <v>158</v>
      </c>
    </row>
    <row r="106" s="2" customFormat="1">
      <c r="A106" s="38"/>
      <c r="B106" s="39"/>
      <c r="C106" s="40"/>
      <c r="D106" s="210" t="s">
        <v>124</v>
      </c>
      <c r="E106" s="40"/>
      <c r="F106" s="211" t="s">
        <v>159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124</v>
      </c>
      <c r="AU106" s="17" t="s">
        <v>79</v>
      </c>
    </row>
    <row r="107" s="2" customFormat="1">
      <c r="A107" s="38"/>
      <c r="B107" s="39"/>
      <c r="C107" s="40"/>
      <c r="D107" s="215" t="s">
        <v>144</v>
      </c>
      <c r="E107" s="40"/>
      <c r="F107" s="216" t="s">
        <v>160</v>
      </c>
      <c r="G107" s="40"/>
      <c r="H107" s="40"/>
      <c r="I107" s="212"/>
      <c r="J107" s="40"/>
      <c r="K107" s="40"/>
      <c r="L107" s="44"/>
      <c r="M107" s="213"/>
      <c r="N107" s="21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144</v>
      </c>
      <c r="AU107" s="17" t="s">
        <v>79</v>
      </c>
    </row>
    <row r="108" s="2" customFormat="1" ht="16.5" customHeight="1">
      <c r="A108" s="38"/>
      <c r="B108" s="39"/>
      <c r="C108" s="197" t="s">
        <v>161</v>
      </c>
      <c r="D108" s="197" t="s">
        <v>117</v>
      </c>
      <c r="E108" s="198" t="s">
        <v>162</v>
      </c>
      <c r="F108" s="199" t="s">
        <v>163</v>
      </c>
      <c r="G108" s="200" t="s">
        <v>151</v>
      </c>
      <c r="H108" s="201">
        <v>44</v>
      </c>
      <c r="I108" s="202"/>
      <c r="J108" s="203">
        <f>ROUND(I108*H108,2)</f>
        <v>0</v>
      </c>
      <c r="K108" s="199" t="s">
        <v>121</v>
      </c>
      <c r="L108" s="44"/>
      <c r="M108" s="204" t="s">
        <v>19</v>
      </c>
      <c r="N108" s="205" t="s">
        <v>43</v>
      </c>
      <c r="O108" s="84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8" t="s">
        <v>122</v>
      </c>
      <c r="AT108" s="208" t="s">
        <v>117</v>
      </c>
      <c r="AU108" s="208" t="s">
        <v>79</v>
      </c>
      <c r="AY108" s="17" t="s">
        <v>114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7" t="s">
        <v>77</v>
      </c>
      <c r="BK108" s="209">
        <f>ROUND(I108*H108,2)</f>
        <v>0</v>
      </c>
      <c r="BL108" s="17" t="s">
        <v>122</v>
      </c>
      <c r="BM108" s="208" t="s">
        <v>164</v>
      </c>
    </row>
    <row r="109" s="2" customFormat="1">
      <c r="A109" s="38"/>
      <c r="B109" s="39"/>
      <c r="C109" s="40"/>
      <c r="D109" s="210" t="s">
        <v>124</v>
      </c>
      <c r="E109" s="40"/>
      <c r="F109" s="211" t="s">
        <v>165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124</v>
      </c>
      <c r="AU109" s="17" t="s">
        <v>79</v>
      </c>
    </row>
    <row r="110" s="2" customFormat="1" ht="16.5" customHeight="1">
      <c r="A110" s="38"/>
      <c r="B110" s="39"/>
      <c r="C110" s="197" t="s">
        <v>166</v>
      </c>
      <c r="D110" s="197" t="s">
        <v>117</v>
      </c>
      <c r="E110" s="198" t="s">
        <v>167</v>
      </c>
      <c r="F110" s="199" t="s">
        <v>168</v>
      </c>
      <c r="G110" s="200" t="s">
        <v>120</v>
      </c>
      <c r="H110" s="201">
        <v>41</v>
      </c>
      <c r="I110" s="202"/>
      <c r="J110" s="203">
        <f>ROUND(I110*H110,2)</f>
        <v>0</v>
      </c>
      <c r="K110" s="199" t="s">
        <v>121</v>
      </c>
      <c r="L110" s="44"/>
      <c r="M110" s="204" t="s">
        <v>19</v>
      </c>
      <c r="N110" s="205" t="s">
        <v>43</v>
      </c>
      <c r="O110" s="84"/>
      <c r="P110" s="206">
        <f>O110*H110</f>
        <v>0</v>
      </c>
      <c r="Q110" s="206">
        <v>3.0000000000000001E-05</v>
      </c>
      <c r="R110" s="206">
        <f>Q110*H110</f>
        <v>0.00123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122</v>
      </c>
      <c r="AT110" s="208" t="s">
        <v>117</v>
      </c>
      <c r="AU110" s="208" t="s">
        <v>79</v>
      </c>
      <c r="AY110" s="17" t="s">
        <v>114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77</v>
      </c>
      <c r="BK110" s="209">
        <f>ROUND(I110*H110,2)</f>
        <v>0</v>
      </c>
      <c r="BL110" s="17" t="s">
        <v>122</v>
      </c>
      <c r="BM110" s="208" t="s">
        <v>169</v>
      </c>
    </row>
    <row r="111" s="2" customFormat="1">
      <c r="A111" s="38"/>
      <c r="B111" s="39"/>
      <c r="C111" s="40"/>
      <c r="D111" s="210" t="s">
        <v>124</v>
      </c>
      <c r="E111" s="40"/>
      <c r="F111" s="211" t="s">
        <v>170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2" customFormat="1">
      <c r="A112" s="38"/>
      <c r="B112" s="39"/>
      <c r="C112" s="40"/>
      <c r="D112" s="215" t="s">
        <v>144</v>
      </c>
      <c r="E112" s="40"/>
      <c r="F112" s="216" t="s">
        <v>171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79</v>
      </c>
    </row>
    <row r="113" s="2" customFormat="1" ht="21.75" customHeight="1">
      <c r="A113" s="38"/>
      <c r="B113" s="39"/>
      <c r="C113" s="197" t="s">
        <v>172</v>
      </c>
      <c r="D113" s="197" t="s">
        <v>117</v>
      </c>
      <c r="E113" s="198" t="s">
        <v>173</v>
      </c>
      <c r="F113" s="199" t="s">
        <v>174</v>
      </c>
      <c r="G113" s="200" t="s">
        <v>151</v>
      </c>
      <c r="H113" s="201">
        <v>41</v>
      </c>
      <c r="I113" s="202"/>
      <c r="J113" s="203">
        <f>ROUND(I113*H113,2)</f>
        <v>0</v>
      </c>
      <c r="K113" s="199" t="s">
        <v>121</v>
      </c>
      <c r="L113" s="44"/>
      <c r="M113" s="204" t="s">
        <v>19</v>
      </c>
      <c r="N113" s="205" t="s">
        <v>43</v>
      </c>
      <c r="O113" s="84"/>
      <c r="P113" s="206">
        <f>O113*H113</f>
        <v>0</v>
      </c>
      <c r="Q113" s="206">
        <v>0.0020799999999999998</v>
      </c>
      <c r="R113" s="206">
        <f>Q113*H113</f>
        <v>0.085279999999999995</v>
      </c>
      <c r="S113" s="206">
        <v>0</v>
      </c>
      <c r="T113" s="20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8" t="s">
        <v>122</v>
      </c>
      <c r="AT113" s="208" t="s">
        <v>117</v>
      </c>
      <c r="AU113" s="208" t="s">
        <v>79</v>
      </c>
      <c r="AY113" s="17" t="s">
        <v>114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7" t="s">
        <v>77</v>
      </c>
      <c r="BK113" s="209">
        <f>ROUND(I113*H113,2)</f>
        <v>0</v>
      </c>
      <c r="BL113" s="17" t="s">
        <v>122</v>
      </c>
      <c r="BM113" s="208" t="s">
        <v>175</v>
      </c>
    </row>
    <row r="114" s="2" customFormat="1">
      <c r="A114" s="38"/>
      <c r="B114" s="39"/>
      <c r="C114" s="40"/>
      <c r="D114" s="210" t="s">
        <v>124</v>
      </c>
      <c r="E114" s="40"/>
      <c r="F114" s="211" t="s">
        <v>176</v>
      </c>
      <c r="G114" s="40"/>
      <c r="H114" s="40"/>
      <c r="I114" s="212"/>
      <c r="J114" s="40"/>
      <c r="K114" s="40"/>
      <c r="L114" s="44"/>
      <c r="M114" s="213"/>
      <c r="N114" s="214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124</v>
      </c>
      <c r="AU114" s="17" t="s">
        <v>79</v>
      </c>
    </row>
    <row r="115" s="2" customFormat="1">
      <c r="A115" s="38"/>
      <c r="B115" s="39"/>
      <c r="C115" s="40"/>
      <c r="D115" s="215" t="s">
        <v>144</v>
      </c>
      <c r="E115" s="40"/>
      <c r="F115" s="216" t="s">
        <v>177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79</v>
      </c>
    </row>
    <row r="116" s="2" customFormat="1" ht="16.5" customHeight="1">
      <c r="A116" s="38"/>
      <c r="B116" s="39"/>
      <c r="C116" s="197" t="s">
        <v>178</v>
      </c>
      <c r="D116" s="197" t="s">
        <v>117</v>
      </c>
      <c r="E116" s="198" t="s">
        <v>179</v>
      </c>
      <c r="F116" s="199" t="s">
        <v>180</v>
      </c>
      <c r="G116" s="200" t="s">
        <v>151</v>
      </c>
      <c r="H116" s="201">
        <v>41</v>
      </c>
      <c r="I116" s="202"/>
      <c r="J116" s="203">
        <f>ROUND(I116*H116,2)</f>
        <v>0</v>
      </c>
      <c r="K116" s="199" t="s">
        <v>121</v>
      </c>
      <c r="L116" s="44"/>
      <c r="M116" s="204" t="s">
        <v>19</v>
      </c>
      <c r="N116" s="205" t="s">
        <v>43</v>
      </c>
      <c r="O116" s="84"/>
      <c r="P116" s="206">
        <f>O116*H116</f>
        <v>0</v>
      </c>
      <c r="Q116" s="206">
        <v>6.0000000000000002E-05</v>
      </c>
      <c r="R116" s="206">
        <f>Q116*H116</f>
        <v>0.0024599999999999999</v>
      </c>
      <c r="S116" s="206">
        <v>0</v>
      </c>
      <c r="T116" s="207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8" t="s">
        <v>122</v>
      </c>
      <c r="AT116" s="208" t="s">
        <v>117</v>
      </c>
      <c r="AU116" s="208" t="s">
        <v>79</v>
      </c>
      <c r="AY116" s="17" t="s">
        <v>114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7" t="s">
        <v>77</v>
      </c>
      <c r="BK116" s="209">
        <f>ROUND(I116*H116,2)</f>
        <v>0</v>
      </c>
      <c r="BL116" s="17" t="s">
        <v>122</v>
      </c>
      <c r="BM116" s="208" t="s">
        <v>181</v>
      </c>
    </row>
    <row r="117" s="2" customFormat="1">
      <c r="A117" s="38"/>
      <c r="B117" s="39"/>
      <c r="C117" s="40"/>
      <c r="D117" s="210" t="s">
        <v>124</v>
      </c>
      <c r="E117" s="40"/>
      <c r="F117" s="211" t="s">
        <v>182</v>
      </c>
      <c r="G117" s="40"/>
      <c r="H117" s="40"/>
      <c r="I117" s="212"/>
      <c r="J117" s="40"/>
      <c r="K117" s="40"/>
      <c r="L117" s="44"/>
      <c r="M117" s="213"/>
      <c r="N117" s="21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124</v>
      </c>
      <c r="AU117" s="17" t="s">
        <v>79</v>
      </c>
    </row>
    <row r="118" s="2" customFormat="1">
      <c r="A118" s="38"/>
      <c r="B118" s="39"/>
      <c r="C118" s="40"/>
      <c r="D118" s="215" t="s">
        <v>144</v>
      </c>
      <c r="E118" s="40"/>
      <c r="F118" s="216" t="s">
        <v>177</v>
      </c>
      <c r="G118" s="40"/>
      <c r="H118" s="40"/>
      <c r="I118" s="212"/>
      <c r="J118" s="40"/>
      <c r="K118" s="40"/>
      <c r="L118" s="44"/>
      <c r="M118" s="213"/>
      <c r="N118" s="214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144</v>
      </c>
      <c r="AU118" s="17" t="s">
        <v>79</v>
      </c>
    </row>
    <row r="119" s="2" customFormat="1" ht="16.5" customHeight="1">
      <c r="A119" s="38"/>
      <c r="B119" s="39"/>
      <c r="C119" s="197" t="s">
        <v>183</v>
      </c>
      <c r="D119" s="197" t="s">
        <v>117</v>
      </c>
      <c r="E119" s="198" t="s">
        <v>184</v>
      </c>
      <c r="F119" s="199" t="s">
        <v>185</v>
      </c>
      <c r="G119" s="200" t="s">
        <v>151</v>
      </c>
      <c r="H119" s="201">
        <v>3</v>
      </c>
      <c r="I119" s="202"/>
      <c r="J119" s="203">
        <f>ROUND(I119*H119,2)</f>
        <v>0</v>
      </c>
      <c r="K119" s="199" t="s">
        <v>121</v>
      </c>
      <c r="L119" s="44"/>
      <c r="M119" s="204" t="s">
        <v>19</v>
      </c>
      <c r="N119" s="205" t="s">
        <v>43</v>
      </c>
      <c r="O119" s="84"/>
      <c r="P119" s="206">
        <f>O119*H119</f>
        <v>0</v>
      </c>
      <c r="Q119" s="206">
        <v>5.0000000000000002E-05</v>
      </c>
      <c r="R119" s="206">
        <f>Q119*H119</f>
        <v>0.00015000000000000001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122</v>
      </c>
      <c r="AT119" s="208" t="s">
        <v>117</v>
      </c>
      <c r="AU119" s="208" t="s">
        <v>79</v>
      </c>
      <c r="AY119" s="17" t="s">
        <v>114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7" t="s">
        <v>77</v>
      </c>
      <c r="BK119" s="209">
        <f>ROUND(I119*H119,2)</f>
        <v>0</v>
      </c>
      <c r="BL119" s="17" t="s">
        <v>122</v>
      </c>
      <c r="BM119" s="208" t="s">
        <v>186</v>
      </c>
    </row>
    <row r="120" s="2" customFormat="1">
      <c r="A120" s="38"/>
      <c r="B120" s="39"/>
      <c r="C120" s="40"/>
      <c r="D120" s="210" t="s">
        <v>124</v>
      </c>
      <c r="E120" s="40"/>
      <c r="F120" s="211" t="s">
        <v>187</v>
      </c>
      <c r="G120" s="40"/>
      <c r="H120" s="40"/>
      <c r="I120" s="212"/>
      <c r="J120" s="40"/>
      <c r="K120" s="40"/>
      <c r="L120" s="44"/>
      <c r="M120" s="213"/>
      <c r="N120" s="21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124</v>
      </c>
      <c r="AU120" s="17" t="s">
        <v>79</v>
      </c>
    </row>
    <row r="121" s="2" customFormat="1">
      <c r="A121" s="38"/>
      <c r="B121" s="39"/>
      <c r="C121" s="40"/>
      <c r="D121" s="215" t="s">
        <v>144</v>
      </c>
      <c r="E121" s="40"/>
      <c r="F121" s="216" t="s">
        <v>188</v>
      </c>
      <c r="G121" s="40"/>
      <c r="H121" s="40"/>
      <c r="I121" s="212"/>
      <c r="J121" s="40"/>
      <c r="K121" s="40"/>
      <c r="L121" s="44"/>
      <c r="M121" s="213"/>
      <c r="N121" s="214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144</v>
      </c>
      <c r="AU121" s="17" t="s">
        <v>79</v>
      </c>
    </row>
    <row r="122" s="2" customFormat="1" ht="21.75" customHeight="1">
      <c r="A122" s="38"/>
      <c r="B122" s="39"/>
      <c r="C122" s="197" t="s">
        <v>189</v>
      </c>
      <c r="D122" s="197" t="s">
        <v>117</v>
      </c>
      <c r="E122" s="198" t="s">
        <v>190</v>
      </c>
      <c r="F122" s="199" t="s">
        <v>191</v>
      </c>
      <c r="G122" s="200" t="s">
        <v>151</v>
      </c>
      <c r="H122" s="201">
        <v>44</v>
      </c>
      <c r="I122" s="202"/>
      <c r="J122" s="203">
        <f>ROUND(I122*H122,2)</f>
        <v>0</v>
      </c>
      <c r="K122" s="199" t="s">
        <v>121</v>
      </c>
      <c r="L122" s="44"/>
      <c r="M122" s="204" t="s">
        <v>19</v>
      </c>
      <c r="N122" s="205" t="s">
        <v>43</v>
      </c>
      <c r="O122" s="84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122</v>
      </c>
      <c r="AT122" s="208" t="s">
        <v>117</v>
      </c>
      <c r="AU122" s="208" t="s">
        <v>79</v>
      </c>
      <c r="AY122" s="17" t="s">
        <v>114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77</v>
      </c>
      <c r="BK122" s="209">
        <f>ROUND(I122*H122,2)</f>
        <v>0</v>
      </c>
      <c r="BL122" s="17" t="s">
        <v>122</v>
      </c>
      <c r="BM122" s="208" t="s">
        <v>192</v>
      </c>
    </row>
    <row r="123" s="2" customFormat="1">
      <c r="A123" s="38"/>
      <c r="B123" s="39"/>
      <c r="C123" s="40"/>
      <c r="D123" s="210" t="s">
        <v>124</v>
      </c>
      <c r="E123" s="40"/>
      <c r="F123" s="211" t="s">
        <v>193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2" customFormat="1" ht="16.5" customHeight="1">
      <c r="A124" s="38"/>
      <c r="B124" s="39"/>
      <c r="C124" s="197" t="s">
        <v>194</v>
      </c>
      <c r="D124" s="197" t="s">
        <v>117</v>
      </c>
      <c r="E124" s="198" t="s">
        <v>195</v>
      </c>
      <c r="F124" s="199" t="s">
        <v>196</v>
      </c>
      <c r="G124" s="200" t="s">
        <v>197</v>
      </c>
      <c r="H124" s="201">
        <v>298</v>
      </c>
      <c r="I124" s="202"/>
      <c r="J124" s="203">
        <f>ROUND(I124*H124,2)</f>
        <v>0</v>
      </c>
      <c r="K124" s="199" t="s">
        <v>19</v>
      </c>
      <c r="L124" s="44"/>
      <c r="M124" s="204" t="s">
        <v>19</v>
      </c>
      <c r="N124" s="205" t="s">
        <v>43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8" t="s">
        <v>122</v>
      </c>
      <c r="AT124" s="208" t="s">
        <v>117</v>
      </c>
      <c r="AU124" s="208" t="s">
        <v>79</v>
      </c>
      <c r="AY124" s="17" t="s">
        <v>114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7" t="s">
        <v>77</v>
      </c>
      <c r="BK124" s="209">
        <f>ROUND(I124*H124,2)</f>
        <v>0</v>
      </c>
      <c r="BL124" s="17" t="s">
        <v>122</v>
      </c>
      <c r="BM124" s="208" t="s">
        <v>198</v>
      </c>
    </row>
    <row r="125" s="2" customFormat="1" ht="16.5" customHeight="1">
      <c r="A125" s="38"/>
      <c r="B125" s="39"/>
      <c r="C125" s="197" t="s">
        <v>8</v>
      </c>
      <c r="D125" s="197" t="s">
        <v>117</v>
      </c>
      <c r="E125" s="198" t="s">
        <v>199</v>
      </c>
      <c r="F125" s="199" t="s">
        <v>200</v>
      </c>
      <c r="G125" s="200" t="s">
        <v>120</v>
      </c>
      <c r="H125" s="201">
        <v>980</v>
      </c>
      <c r="I125" s="202"/>
      <c r="J125" s="203">
        <f>ROUND(I125*H125,2)</f>
        <v>0</v>
      </c>
      <c r="K125" s="199" t="s">
        <v>121</v>
      </c>
      <c r="L125" s="44"/>
      <c r="M125" s="204" t="s">
        <v>19</v>
      </c>
      <c r="N125" s="205" t="s">
        <v>43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122</v>
      </c>
      <c r="AT125" s="208" t="s">
        <v>117</v>
      </c>
      <c r="AU125" s="208" t="s">
        <v>79</v>
      </c>
      <c r="AY125" s="17" t="s">
        <v>114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77</v>
      </c>
      <c r="BK125" s="209">
        <f>ROUND(I125*H125,2)</f>
        <v>0</v>
      </c>
      <c r="BL125" s="17" t="s">
        <v>122</v>
      </c>
      <c r="BM125" s="208" t="s">
        <v>201</v>
      </c>
    </row>
    <row r="126" s="2" customFormat="1">
      <c r="A126" s="38"/>
      <c r="B126" s="39"/>
      <c r="C126" s="40"/>
      <c r="D126" s="210" t="s">
        <v>124</v>
      </c>
      <c r="E126" s="40"/>
      <c r="F126" s="211" t="s">
        <v>202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124</v>
      </c>
      <c r="AU126" s="17" t="s">
        <v>79</v>
      </c>
    </row>
    <row r="127" s="2" customFormat="1" ht="24.15" customHeight="1">
      <c r="A127" s="38"/>
      <c r="B127" s="39"/>
      <c r="C127" s="197" t="s">
        <v>203</v>
      </c>
      <c r="D127" s="197" t="s">
        <v>117</v>
      </c>
      <c r="E127" s="198" t="s">
        <v>204</v>
      </c>
      <c r="F127" s="199" t="s">
        <v>205</v>
      </c>
      <c r="G127" s="200" t="s">
        <v>151</v>
      </c>
      <c r="H127" s="201">
        <v>951</v>
      </c>
      <c r="I127" s="202"/>
      <c r="J127" s="203">
        <f>ROUND(I127*H127,2)</f>
        <v>0</v>
      </c>
      <c r="K127" s="199" t="s">
        <v>121</v>
      </c>
      <c r="L127" s="44"/>
      <c r="M127" s="204" t="s">
        <v>19</v>
      </c>
      <c r="N127" s="205" t="s">
        <v>43</v>
      </c>
      <c r="O127" s="84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122</v>
      </c>
      <c r="AT127" s="208" t="s">
        <v>117</v>
      </c>
      <c r="AU127" s="208" t="s">
        <v>79</v>
      </c>
      <c r="AY127" s="17" t="s">
        <v>114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77</v>
      </c>
      <c r="BK127" s="209">
        <f>ROUND(I127*H127,2)</f>
        <v>0</v>
      </c>
      <c r="BL127" s="17" t="s">
        <v>122</v>
      </c>
      <c r="BM127" s="208" t="s">
        <v>206</v>
      </c>
    </row>
    <row r="128" s="2" customFormat="1">
      <c r="A128" s="38"/>
      <c r="B128" s="39"/>
      <c r="C128" s="40"/>
      <c r="D128" s="210" t="s">
        <v>124</v>
      </c>
      <c r="E128" s="40"/>
      <c r="F128" s="211" t="s">
        <v>207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124</v>
      </c>
      <c r="AU128" s="17" t="s">
        <v>79</v>
      </c>
    </row>
    <row r="129" s="2" customFormat="1">
      <c r="A129" s="38"/>
      <c r="B129" s="39"/>
      <c r="C129" s="40"/>
      <c r="D129" s="215" t="s">
        <v>144</v>
      </c>
      <c r="E129" s="40"/>
      <c r="F129" s="216" t="s">
        <v>208</v>
      </c>
      <c r="G129" s="40"/>
      <c r="H129" s="40"/>
      <c r="I129" s="212"/>
      <c r="J129" s="40"/>
      <c r="K129" s="40"/>
      <c r="L129" s="44"/>
      <c r="M129" s="213"/>
      <c r="N129" s="21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79</v>
      </c>
    </row>
    <row r="130" s="2" customFormat="1" ht="24.15" customHeight="1">
      <c r="A130" s="38"/>
      <c r="B130" s="39"/>
      <c r="C130" s="197" t="s">
        <v>209</v>
      </c>
      <c r="D130" s="197" t="s">
        <v>117</v>
      </c>
      <c r="E130" s="198" t="s">
        <v>210</v>
      </c>
      <c r="F130" s="199" t="s">
        <v>211</v>
      </c>
      <c r="G130" s="200" t="s">
        <v>151</v>
      </c>
      <c r="H130" s="201">
        <v>951</v>
      </c>
      <c r="I130" s="202"/>
      <c r="J130" s="203">
        <f>ROUND(I130*H130,2)</f>
        <v>0</v>
      </c>
      <c r="K130" s="199" t="s">
        <v>121</v>
      </c>
      <c r="L130" s="44"/>
      <c r="M130" s="204" t="s">
        <v>19</v>
      </c>
      <c r="N130" s="205" t="s">
        <v>43</v>
      </c>
      <c r="O130" s="8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122</v>
      </c>
      <c r="AT130" s="208" t="s">
        <v>117</v>
      </c>
      <c r="AU130" s="208" t="s">
        <v>79</v>
      </c>
      <c r="AY130" s="17" t="s">
        <v>114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7" t="s">
        <v>77</v>
      </c>
      <c r="BK130" s="209">
        <f>ROUND(I130*H130,2)</f>
        <v>0</v>
      </c>
      <c r="BL130" s="17" t="s">
        <v>122</v>
      </c>
      <c r="BM130" s="208" t="s">
        <v>212</v>
      </c>
    </row>
    <row r="131" s="2" customFormat="1">
      <c r="A131" s="38"/>
      <c r="B131" s="39"/>
      <c r="C131" s="40"/>
      <c r="D131" s="210" t="s">
        <v>124</v>
      </c>
      <c r="E131" s="40"/>
      <c r="F131" s="211" t="s">
        <v>213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2" customFormat="1">
      <c r="A132" s="38"/>
      <c r="B132" s="39"/>
      <c r="C132" s="40"/>
      <c r="D132" s="215" t="s">
        <v>144</v>
      </c>
      <c r="E132" s="40"/>
      <c r="F132" s="216" t="s">
        <v>208</v>
      </c>
      <c r="G132" s="40"/>
      <c r="H132" s="40"/>
      <c r="I132" s="212"/>
      <c r="J132" s="40"/>
      <c r="K132" s="40"/>
      <c r="L132" s="44"/>
      <c r="M132" s="213"/>
      <c r="N132" s="21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79</v>
      </c>
    </row>
    <row r="133" s="2" customFormat="1" ht="21.75" customHeight="1">
      <c r="A133" s="38"/>
      <c r="B133" s="39"/>
      <c r="C133" s="197" t="s">
        <v>214</v>
      </c>
      <c r="D133" s="197" t="s">
        <v>117</v>
      </c>
      <c r="E133" s="198" t="s">
        <v>215</v>
      </c>
      <c r="F133" s="199" t="s">
        <v>216</v>
      </c>
      <c r="G133" s="200" t="s">
        <v>151</v>
      </c>
      <c r="H133" s="201">
        <v>42</v>
      </c>
      <c r="I133" s="202"/>
      <c r="J133" s="203">
        <f>ROUND(I133*H133,2)</f>
        <v>0</v>
      </c>
      <c r="K133" s="199" t="s">
        <v>19</v>
      </c>
      <c r="L133" s="44"/>
      <c r="M133" s="204" t="s">
        <v>19</v>
      </c>
      <c r="N133" s="205" t="s">
        <v>43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122</v>
      </c>
      <c r="AT133" s="208" t="s">
        <v>117</v>
      </c>
      <c r="AU133" s="208" t="s">
        <v>79</v>
      </c>
      <c r="AY133" s="17" t="s">
        <v>114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77</v>
      </c>
      <c r="BK133" s="209">
        <f>ROUND(I133*H133,2)</f>
        <v>0</v>
      </c>
      <c r="BL133" s="17" t="s">
        <v>122</v>
      </c>
      <c r="BM133" s="208" t="s">
        <v>217</v>
      </c>
    </row>
    <row r="134" s="2" customFormat="1" ht="24.15" customHeight="1">
      <c r="A134" s="38"/>
      <c r="B134" s="39"/>
      <c r="C134" s="197" t="s">
        <v>218</v>
      </c>
      <c r="D134" s="197" t="s">
        <v>117</v>
      </c>
      <c r="E134" s="198" t="s">
        <v>219</v>
      </c>
      <c r="F134" s="199" t="s">
        <v>220</v>
      </c>
      <c r="G134" s="200" t="s">
        <v>151</v>
      </c>
      <c r="H134" s="201">
        <v>155</v>
      </c>
      <c r="I134" s="202"/>
      <c r="J134" s="203">
        <f>ROUND(I134*H134,2)</f>
        <v>0</v>
      </c>
      <c r="K134" s="199" t="s">
        <v>121</v>
      </c>
      <c r="L134" s="44"/>
      <c r="M134" s="204" t="s">
        <v>19</v>
      </c>
      <c r="N134" s="205" t="s">
        <v>43</v>
      </c>
      <c r="O134" s="84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122</v>
      </c>
      <c r="AT134" s="208" t="s">
        <v>117</v>
      </c>
      <c r="AU134" s="208" t="s">
        <v>79</v>
      </c>
      <c r="AY134" s="17" t="s">
        <v>114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7" t="s">
        <v>77</v>
      </c>
      <c r="BK134" s="209">
        <f>ROUND(I134*H134,2)</f>
        <v>0</v>
      </c>
      <c r="BL134" s="17" t="s">
        <v>122</v>
      </c>
      <c r="BM134" s="208" t="s">
        <v>221</v>
      </c>
    </row>
    <row r="135" s="2" customFormat="1">
      <c r="A135" s="38"/>
      <c r="B135" s="39"/>
      <c r="C135" s="40"/>
      <c r="D135" s="210" t="s">
        <v>124</v>
      </c>
      <c r="E135" s="40"/>
      <c r="F135" s="211" t="s">
        <v>222</v>
      </c>
      <c r="G135" s="40"/>
      <c r="H135" s="40"/>
      <c r="I135" s="212"/>
      <c r="J135" s="40"/>
      <c r="K135" s="40"/>
      <c r="L135" s="44"/>
      <c r="M135" s="213"/>
      <c r="N135" s="21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2" customFormat="1">
      <c r="A136" s="38"/>
      <c r="B136" s="39"/>
      <c r="C136" s="40"/>
      <c r="D136" s="215" t="s">
        <v>144</v>
      </c>
      <c r="E136" s="40"/>
      <c r="F136" s="216" t="s">
        <v>223</v>
      </c>
      <c r="G136" s="40"/>
      <c r="H136" s="40"/>
      <c r="I136" s="212"/>
      <c r="J136" s="40"/>
      <c r="K136" s="40"/>
      <c r="L136" s="44"/>
      <c r="M136" s="213"/>
      <c r="N136" s="214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79</v>
      </c>
    </row>
    <row r="137" s="2" customFormat="1" ht="24.15" customHeight="1">
      <c r="A137" s="38"/>
      <c r="B137" s="39"/>
      <c r="C137" s="197" t="s">
        <v>224</v>
      </c>
      <c r="D137" s="197" t="s">
        <v>117</v>
      </c>
      <c r="E137" s="198" t="s">
        <v>225</v>
      </c>
      <c r="F137" s="199" t="s">
        <v>226</v>
      </c>
      <c r="G137" s="200" t="s">
        <v>151</v>
      </c>
      <c r="H137" s="201">
        <v>155</v>
      </c>
      <c r="I137" s="202"/>
      <c r="J137" s="203">
        <f>ROUND(I137*H137,2)</f>
        <v>0</v>
      </c>
      <c r="K137" s="199" t="s">
        <v>121</v>
      </c>
      <c r="L137" s="44"/>
      <c r="M137" s="204" t="s">
        <v>19</v>
      </c>
      <c r="N137" s="205" t="s">
        <v>43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122</v>
      </c>
      <c r="AT137" s="208" t="s">
        <v>117</v>
      </c>
      <c r="AU137" s="208" t="s">
        <v>79</v>
      </c>
      <c r="AY137" s="17" t="s">
        <v>114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7" t="s">
        <v>77</v>
      </c>
      <c r="BK137" s="209">
        <f>ROUND(I137*H137,2)</f>
        <v>0</v>
      </c>
      <c r="BL137" s="17" t="s">
        <v>122</v>
      </c>
      <c r="BM137" s="208" t="s">
        <v>227</v>
      </c>
    </row>
    <row r="138" s="2" customFormat="1">
      <c r="A138" s="38"/>
      <c r="B138" s="39"/>
      <c r="C138" s="40"/>
      <c r="D138" s="210" t="s">
        <v>124</v>
      </c>
      <c r="E138" s="40"/>
      <c r="F138" s="211" t="s">
        <v>228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124</v>
      </c>
      <c r="AU138" s="17" t="s">
        <v>79</v>
      </c>
    </row>
    <row r="139" s="2" customFormat="1">
      <c r="A139" s="38"/>
      <c r="B139" s="39"/>
      <c r="C139" s="40"/>
      <c r="D139" s="215" t="s">
        <v>144</v>
      </c>
      <c r="E139" s="40"/>
      <c r="F139" s="216" t="s">
        <v>223</v>
      </c>
      <c r="G139" s="40"/>
      <c r="H139" s="40"/>
      <c r="I139" s="212"/>
      <c r="J139" s="40"/>
      <c r="K139" s="40"/>
      <c r="L139" s="44"/>
      <c r="M139" s="213"/>
      <c r="N139" s="21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79</v>
      </c>
    </row>
    <row r="140" s="2" customFormat="1" ht="16.5" customHeight="1">
      <c r="A140" s="38"/>
      <c r="B140" s="39"/>
      <c r="C140" s="197" t="s">
        <v>7</v>
      </c>
      <c r="D140" s="197" t="s">
        <v>117</v>
      </c>
      <c r="E140" s="198" t="s">
        <v>229</v>
      </c>
      <c r="F140" s="199" t="s">
        <v>230</v>
      </c>
      <c r="G140" s="200" t="s">
        <v>151</v>
      </c>
      <c r="H140" s="201">
        <v>155</v>
      </c>
      <c r="I140" s="202"/>
      <c r="J140" s="203">
        <f>ROUND(I140*H140,2)</f>
        <v>0</v>
      </c>
      <c r="K140" s="199" t="s">
        <v>121</v>
      </c>
      <c r="L140" s="44"/>
      <c r="M140" s="204" t="s">
        <v>19</v>
      </c>
      <c r="N140" s="205" t="s">
        <v>43</v>
      </c>
      <c r="O140" s="84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122</v>
      </c>
      <c r="AT140" s="208" t="s">
        <v>117</v>
      </c>
      <c r="AU140" s="208" t="s">
        <v>79</v>
      </c>
      <c r="AY140" s="17" t="s">
        <v>114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7" t="s">
        <v>77</v>
      </c>
      <c r="BK140" s="209">
        <f>ROUND(I140*H140,2)</f>
        <v>0</v>
      </c>
      <c r="BL140" s="17" t="s">
        <v>122</v>
      </c>
      <c r="BM140" s="208" t="s">
        <v>231</v>
      </c>
    </row>
    <row r="141" s="2" customFormat="1">
      <c r="A141" s="38"/>
      <c r="B141" s="39"/>
      <c r="C141" s="40"/>
      <c r="D141" s="210" t="s">
        <v>124</v>
      </c>
      <c r="E141" s="40"/>
      <c r="F141" s="211" t="s">
        <v>232</v>
      </c>
      <c r="G141" s="40"/>
      <c r="H141" s="40"/>
      <c r="I141" s="212"/>
      <c r="J141" s="40"/>
      <c r="K141" s="40"/>
      <c r="L141" s="44"/>
      <c r="M141" s="213"/>
      <c r="N141" s="21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124</v>
      </c>
      <c r="AU141" s="17" t="s">
        <v>79</v>
      </c>
    </row>
    <row r="142" s="2" customFormat="1">
      <c r="A142" s="38"/>
      <c r="B142" s="39"/>
      <c r="C142" s="40"/>
      <c r="D142" s="215" t="s">
        <v>144</v>
      </c>
      <c r="E142" s="40"/>
      <c r="F142" s="216" t="s">
        <v>223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144</v>
      </c>
      <c r="AU142" s="17" t="s">
        <v>79</v>
      </c>
    </row>
    <row r="143" s="2" customFormat="1" ht="16.5" customHeight="1">
      <c r="A143" s="38"/>
      <c r="B143" s="39"/>
      <c r="C143" s="197" t="s">
        <v>233</v>
      </c>
      <c r="D143" s="197" t="s">
        <v>117</v>
      </c>
      <c r="E143" s="198" t="s">
        <v>234</v>
      </c>
      <c r="F143" s="199" t="s">
        <v>235</v>
      </c>
      <c r="G143" s="200" t="s">
        <v>151</v>
      </c>
      <c r="H143" s="201">
        <v>155</v>
      </c>
      <c r="I143" s="202"/>
      <c r="J143" s="203">
        <f>ROUND(I143*H143,2)</f>
        <v>0</v>
      </c>
      <c r="K143" s="199" t="s">
        <v>121</v>
      </c>
      <c r="L143" s="44"/>
      <c r="M143" s="204" t="s">
        <v>19</v>
      </c>
      <c r="N143" s="205" t="s">
        <v>43</v>
      </c>
      <c r="O143" s="84"/>
      <c r="P143" s="206">
        <f>O143*H143</f>
        <v>0</v>
      </c>
      <c r="Q143" s="206">
        <v>5.0000000000000002E-05</v>
      </c>
      <c r="R143" s="206">
        <f>Q143*H143</f>
        <v>0.0077499999999999999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122</v>
      </c>
      <c r="AT143" s="208" t="s">
        <v>117</v>
      </c>
      <c r="AU143" s="208" t="s">
        <v>79</v>
      </c>
      <c r="AY143" s="17" t="s">
        <v>114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77</v>
      </c>
      <c r="BK143" s="209">
        <f>ROUND(I143*H143,2)</f>
        <v>0</v>
      </c>
      <c r="BL143" s="17" t="s">
        <v>122</v>
      </c>
      <c r="BM143" s="208" t="s">
        <v>236</v>
      </c>
    </row>
    <row r="144" s="2" customFormat="1">
      <c r="A144" s="38"/>
      <c r="B144" s="39"/>
      <c r="C144" s="40"/>
      <c r="D144" s="210" t="s">
        <v>124</v>
      </c>
      <c r="E144" s="40"/>
      <c r="F144" s="211" t="s">
        <v>237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124</v>
      </c>
      <c r="AU144" s="17" t="s">
        <v>79</v>
      </c>
    </row>
    <row r="145" s="2" customFormat="1">
      <c r="A145" s="38"/>
      <c r="B145" s="39"/>
      <c r="C145" s="40"/>
      <c r="D145" s="215" t="s">
        <v>144</v>
      </c>
      <c r="E145" s="40"/>
      <c r="F145" s="216" t="s">
        <v>223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79</v>
      </c>
    </row>
    <row r="146" s="2" customFormat="1" ht="24.15" customHeight="1">
      <c r="A146" s="38"/>
      <c r="B146" s="39"/>
      <c r="C146" s="197" t="s">
        <v>238</v>
      </c>
      <c r="D146" s="197" t="s">
        <v>117</v>
      </c>
      <c r="E146" s="198" t="s">
        <v>239</v>
      </c>
      <c r="F146" s="199" t="s">
        <v>240</v>
      </c>
      <c r="G146" s="200" t="s">
        <v>241</v>
      </c>
      <c r="H146" s="201">
        <v>0.016</v>
      </c>
      <c r="I146" s="202"/>
      <c r="J146" s="203">
        <f>ROUND(I146*H146,2)</f>
        <v>0</v>
      </c>
      <c r="K146" s="199" t="s">
        <v>121</v>
      </c>
      <c r="L146" s="44"/>
      <c r="M146" s="204" t="s">
        <v>19</v>
      </c>
      <c r="N146" s="205" t="s">
        <v>43</v>
      </c>
      <c r="O146" s="84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122</v>
      </c>
      <c r="AT146" s="208" t="s">
        <v>117</v>
      </c>
      <c r="AU146" s="208" t="s">
        <v>79</v>
      </c>
      <c r="AY146" s="17" t="s">
        <v>114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7" t="s">
        <v>77</v>
      </c>
      <c r="BK146" s="209">
        <f>ROUND(I146*H146,2)</f>
        <v>0</v>
      </c>
      <c r="BL146" s="17" t="s">
        <v>122</v>
      </c>
      <c r="BM146" s="208" t="s">
        <v>242</v>
      </c>
    </row>
    <row r="147" s="2" customFormat="1">
      <c r="A147" s="38"/>
      <c r="B147" s="39"/>
      <c r="C147" s="40"/>
      <c r="D147" s="210" t="s">
        <v>124</v>
      </c>
      <c r="E147" s="40"/>
      <c r="F147" s="211" t="s">
        <v>243</v>
      </c>
      <c r="G147" s="40"/>
      <c r="H147" s="40"/>
      <c r="I147" s="212"/>
      <c r="J147" s="40"/>
      <c r="K147" s="40"/>
      <c r="L147" s="44"/>
      <c r="M147" s="213"/>
      <c r="N147" s="21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2" customFormat="1">
      <c r="A148" s="38"/>
      <c r="B148" s="39"/>
      <c r="C148" s="40"/>
      <c r="D148" s="215" t="s">
        <v>144</v>
      </c>
      <c r="E148" s="40"/>
      <c r="F148" s="216" t="s">
        <v>244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144</v>
      </c>
      <c r="AU148" s="17" t="s">
        <v>79</v>
      </c>
    </row>
    <row r="149" s="13" customFormat="1">
      <c r="A149" s="13"/>
      <c r="B149" s="217"/>
      <c r="C149" s="218"/>
      <c r="D149" s="215" t="s">
        <v>146</v>
      </c>
      <c r="E149" s="219" t="s">
        <v>19</v>
      </c>
      <c r="F149" s="220" t="s">
        <v>245</v>
      </c>
      <c r="G149" s="218"/>
      <c r="H149" s="221">
        <v>16.359999999999999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146</v>
      </c>
      <c r="AU149" s="227" t="s">
        <v>79</v>
      </c>
      <c r="AV149" s="13" t="s">
        <v>79</v>
      </c>
      <c r="AW149" s="13" t="s">
        <v>33</v>
      </c>
      <c r="AX149" s="13" t="s">
        <v>72</v>
      </c>
      <c r="AY149" s="227" t="s">
        <v>114</v>
      </c>
    </row>
    <row r="150" s="13" customFormat="1">
      <c r="A150" s="13"/>
      <c r="B150" s="217"/>
      <c r="C150" s="218"/>
      <c r="D150" s="215" t="s">
        <v>146</v>
      </c>
      <c r="E150" s="219" t="s">
        <v>19</v>
      </c>
      <c r="F150" s="220" t="s">
        <v>246</v>
      </c>
      <c r="G150" s="218"/>
      <c r="H150" s="221">
        <v>0.016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146</v>
      </c>
      <c r="AU150" s="227" t="s">
        <v>79</v>
      </c>
      <c r="AV150" s="13" t="s">
        <v>79</v>
      </c>
      <c r="AW150" s="13" t="s">
        <v>33</v>
      </c>
      <c r="AX150" s="13" t="s">
        <v>77</v>
      </c>
      <c r="AY150" s="227" t="s">
        <v>114</v>
      </c>
    </row>
    <row r="151" s="2" customFormat="1" ht="16.5" customHeight="1">
      <c r="A151" s="38"/>
      <c r="B151" s="39"/>
      <c r="C151" s="197" t="s">
        <v>247</v>
      </c>
      <c r="D151" s="197" t="s">
        <v>117</v>
      </c>
      <c r="E151" s="198" t="s">
        <v>248</v>
      </c>
      <c r="F151" s="199" t="s">
        <v>249</v>
      </c>
      <c r="G151" s="200" t="s">
        <v>120</v>
      </c>
      <c r="H151" s="201">
        <v>1066</v>
      </c>
      <c r="I151" s="202"/>
      <c r="J151" s="203">
        <f>ROUND(I151*H151,2)</f>
        <v>0</v>
      </c>
      <c r="K151" s="199" t="s">
        <v>121</v>
      </c>
      <c r="L151" s="44"/>
      <c r="M151" s="204" t="s">
        <v>19</v>
      </c>
      <c r="N151" s="205" t="s">
        <v>43</v>
      </c>
      <c r="O151" s="84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122</v>
      </c>
      <c r="AT151" s="208" t="s">
        <v>117</v>
      </c>
      <c r="AU151" s="208" t="s">
        <v>79</v>
      </c>
      <c r="AY151" s="17" t="s">
        <v>114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77</v>
      </c>
      <c r="BK151" s="209">
        <f>ROUND(I151*H151,2)</f>
        <v>0</v>
      </c>
      <c r="BL151" s="17" t="s">
        <v>122</v>
      </c>
      <c r="BM151" s="208" t="s">
        <v>250</v>
      </c>
    </row>
    <row r="152" s="2" customFormat="1">
      <c r="A152" s="38"/>
      <c r="B152" s="39"/>
      <c r="C152" s="40"/>
      <c r="D152" s="210" t="s">
        <v>124</v>
      </c>
      <c r="E152" s="40"/>
      <c r="F152" s="211" t="s">
        <v>251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124</v>
      </c>
      <c r="AU152" s="17" t="s">
        <v>79</v>
      </c>
    </row>
    <row r="153" s="2" customFormat="1">
      <c r="A153" s="38"/>
      <c r="B153" s="39"/>
      <c r="C153" s="40"/>
      <c r="D153" s="215" t="s">
        <v>144</v>
      </c>
      <c r="E153" s="40"/>
      <c r="F153" s="216" t="s">
        <v>252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144</v>
      </c>
      <c r="AU153" s="17" t="s">
        <v>79</v>
      </c>
    </row>
    <row r="154" s="2" customFormat="1" ht="16.5" customHeight="1">
      <c r="A154" s="38"/>
      <c r="B154" s="39"/>
      <c r="C154" s="197" t="s">
        <v>253</v>
      </c>
      <c r="D154" s="197" t="s">
        <v>117</v>
      </c>
      <c r="E154" s="198" t="s">
        <v>254</v>
      </c>
      <c r="F154" s="199" t="s">
        <v>255</v>
      </c>
      <c r="G154" s="200" t="s">
        <v>256</v>
      </c>
      <c r="H154" s="201">
        <v>10.710000000000001</v>
      </c>
      <c r="I154" s="202"/>
      <c r="J154" s="203">
        <f>ROUND(I154*H154,2)</f>
        <v>0</v>
      </c>
      <c r="K154" s="199" t="s">
        <v>121</v>
      </c>
      <c r="L154" s="44"/>
      <c r="M154" s="204" t="s">
        <v>19</v>
      </c>
      <c r="N154" s="205" t="s">
        <v>43</v>
      </c>
      <c r="O154" s="84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122</v>
      </c>
      <c r="AT154" s="208" t="s">
        <v>117</v>
      </c>
      <c r="AU154" s="208" t="s">
        <v>79</v>
      </c>
      <c r="AY154" s="17" t="s">
        <v>114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7" t="s">
        <v>77</v>
      </c>
      <c r="BK154" s="209">
        <f>ROUND(I154*H154,2)</f>
        <v>0</v>
      </c>
      <c r="BL154" s="17" t="s">
        <v>122</v>
      </c>
      <c r="BM154" s="208" t="s">
        <v>257</v>
      </c>
    </row>
    <row r="155" s="2" customFormat="1">
      <c r="A155" s="38"/>
      <c r="B155" s="39"/>
      <c r="C155" s="40"/>
      <c r="D155" s="210" t="s">
        <v>124</v>
      </c>
      <c r="E155" s="40"/>
      <c r="F155" s="211" t="s">
        <v>258</v>
      </c>
      <c r="G155" s="40"/>
      <c r="H155" s="40"/>
      <c r="I155" s="212"/>
      <c r="J155" s="40"/>
      <c r="K155" s="40"/>
      <c r="L155" s="44"/>
      <c r="M155" s="213"/>
      <c r="N155" s="21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124</v>
      </c>
      <c r="AU155" s="17" t="s">
        <v>79</v>
      </c>
    </row>
    <row r="156" s="2" customFormat="1">
      <c r="A156" s="38"/>
      <c r="B156" s="39"/>
      <c r="C156" s="40"/>
      <c r="D156" s="215" t="s">
        <v>144</v>
      </c>
      <c r="E156" s="40"/>
      <c r="F156" s="216" t="s">
        <v>259</v>
      </c>
      <c r="G156" s="40"/>
      <c r="H156" s="40"/>
      <c r="I156" s="212"/>
      <c r="J156" s="40"/>
      <c r="K156" s="40"/>
      <c r="L156" s="44"/>
      <c r="M156" s="213"/>
      <c r="N156" s="21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79</v>
      </c>
    </row>
    <row r="157" s="2" customFormat="1" ht="16.5" customHeight="1">
      <c r="A157" s="38"/>
      <c r="B157" s="39"/>
      <c r="C157" s="197" t="s">
        <v>260</v>
      </c>
      <c r="D157" s="197" t="s">
        <v>117</v>
      </c>
      <c r="E157" s="198" t="s">
        <v>261</v>
      </c>
      <c r="F157" s="199" t="s">
        <v>262</v>
      </c>
      <c r="G157" s="200" t="s">
        <v>256</v>
      </c>
      <c r="H157" s="201">
        <v>53.549999999999997</v>
      </c>
      <c r="I157" s="202"/>
      <c r="J157" s="203">
        <f>ROUND(I157*H157,2)</f>
        <v>0</v>
      </c>
      <c r="K157" s="199" t="s">
        <v>121</v>
      </c>
      <c r="L157" s="44"/>
      <c r="M157" s="204" t="s">
        <v>19</v>
      </c>
      <c r="N157" s="205" t="s">
        <v>43</v>
      </c>
      <c r="O157" s="84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122</v>
      </c>
      <c r="AT157" s="208" t="s">
        <v>117</v>
      </c>
      <c r="AU157" s="208" t="s">
        <v>79</v>
      </c>
      <c r="AY157" s="17" t="s">
        <v>114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7" t="s">
        <v>77</v>
      </c>
      <c r="BK157" s="209">
        <f>ROUND(I157*H157,2)</f>
        <v>0</v>
      </c>
      <c r="BL157" s="17" t="s">
        <v>122</v>
      </c>
      <c r="BM157" s="208" t="s">
        <v>263</v>
      </c>
    </row>
    <row r="158" s="2" customFormat="1">
      <c r="A158" s="38"/>
      <c r="B158" s="39"/>
      <c r="C158" s="40"/>
      <c r="D158" s="210" t="s">
        <v>124</v>
      </c>
      <c r="E158" s="40"/>
      <c r="F158" s="211" t="s">
        <v>264</v>
      </c>
      <c r="G158" s="40"/>
      <c r="H158" s="40"/>
      <c r="I158" s="212"/>
      <c r="J158" s="40"/>
      <c r="K158" s="40"/>
      <c r="L158" s="44"/>
      <c r="M158" s="213"/>
      <c r="N158" s="214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124</v>
      </c>
      <c r="AU158" s="17" t="s">
        <v>79</v>
      </c>
    </row>
    <row r="159" s="2" customFormat="1">
      <c r="A159" s="38"/>
      <c r="B159" s="39"/>
      <c r="C159" s="40"/>
      <c r="D159" s="215" t="s">
        <v>144</v>
      </c>
      <c r="E159" s="40"/>
      <c r="F159" s="216" t="s">
        <v>259</v>
      </c>
      <c r="G159" s="40"/>
      <c r="H159" s="40"/>
      <c r="I159" s="212"/>
      <c r="J159" s="40"/>
      <c r="K159" s="40"/>
      <c r="L159" s="44"/>
      <c r="M159" s="213"/>
      <c r="N159" s="21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144</v>
      </c>
      <c r="AU159" s="17" t="s">
        <v>79</v>
      </c>
    </row>
    <row r="160" s="13" customFormat="1">
      <c r="A160" s="13"/>
      <c r="B160" s="217"/>
      <c r="C160" s="218"/>
      <c r="D160" s="215" t="s">
        <v>146</v>
      </c>
      <c r="E160" s="219" t="s">
        <v>19</v>
      </c>
      <c r="F160" s="220" t="s">
        <v>265</v>
      </c>
      <c r="G160" s="218"/>
      <c r="H160" s="221">
        <v>53.549999999999997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7" t="s">
        <v>146</v>
      </c>
      <c r="AU160" s="227" t="s">
        <v>79</v>
      </c>
      <c r="AV160" s="13" t="s">
        <v>79</v>
      </c>
      <c r="AW160" s="13" t="s">
        <v>33</v>
      </c>
      <c r="AX160" s="13" t="s">
        <v>77</v>
      </c>
      <c r="AY160" s="227" t="s">
        <v>114</v>
      </c>
    </row>
    <row r="161" s="2" customFormat="1" ht="16.5" customHeight="1">
      <c r="A161" s="38"/>
      <c r="B161" s="39"/>
      <c r="C161" s="197" t="s">
        <v>266</v>
      </c>
      <c r="D161" s="197" t="s">
        <v>117</v>
      </c>
      <c r="E161" s="198" t="s">
        <v>267</v>
      </c>
      <c r="F161" s="199" t="s">
        <v>268</v>
      </c>
      <c r="G161" s="200" t="s">
        <v>256</v>
      </c>
      <c r="H161" s="201">
        <v>10.710000000000001</v>
      </c>
      <c r="I161" s="202"/>
      <c r="J161" s="203">
        <f>ROUND(I161*H161,2)</f>
        <v>0</v>
      </c>
      <c r="K161" s="199" t="s">
        <v>121</v>
      </c>
      <c r="L161" s="44"/>
      <c r="M161" s="204" t="s">
        <v>19</v>
      </c>
      <c r="N161" s="205" t="s">
        <v>43</v>
      </c>
      <c r="O161" s="84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122</v>
      </c>
      <c r="AT161" s="208" t="s">
        <v>117</v>
      </c>
      <c r="AU161" s="208" t="s">
        <v>79</v>
      </c>
      <c r="AY161" s="17" t="s">
        <v>114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7" t="s">
        <v>77</v>
      </c>
      <c r="BK161" s="209">
        <f>ROUND(I161*H161,2)</f>
        <v>0</v>
      </c>
      <c r="BL161" s="17" t="s">
        <v>122</v>
      </c>
      <c r="BM161" s="208" t="s">
        <v>269</v>
      </c>
    </row>
    <row r="162" s="2" customFormat="1">
      <c r="A162" s="38"/>
      <c r="B162" s="39"/>
      <c r="C162" s="40"/>
      <c r="D162" s="210" t="s">
        <v>124</v>
      </c>
      <c r="E162" s="40"/>
      <c r="F162" s="211" t="s">
        <v>270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124</v>
      </c>
      <c r="AU162" s="17" t="s">
        <v>79</v>
      </c>
    </row>
    <row r="163" s="2" customFormat="1">
      <c r="A163" s="38"/>
      <c r="B163" s="39"/>
      <c r="C163" s="40"/>
      <c r="D163" s="215" t="s">
        <v>144</v>
      </c>
      <c r="E163" s="40"/>
      <c r="F163" s="216" t="s">
        <v>271</v>
      </c>
      <c r="G163" s="40"/>
      <c r="H163" s="40"/>
      <c r="I163" s="212"/>
      <c r="J163" s="40"/>
      <c r="K163" s="40"/>
      <c r="L163" s="44"/>
      <c r="M163" s="213"/>
      <c r="N163" s="21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144</v>
      </c>
      <c r="AU163" s="17" t="s">
        <v>79</v>
      </c>
    </row>
    <row r="164" s="2" customFormat="1" ht="24.15" customHeight="1">
      <c r="A164" s="38"/>
      <c r="B164" s="39"/>
      <c r="C164" s="197" t="s">
        <v>272</v>
      </c>
      <c r="D164" s="197" t="s">
        <v>117</v>
      </c>
      <c r="E164" s="198" t="s">
        <v>273</v>
      </c>
      <c r="F164" s="199" t="s">
        <v>274</v>
      </c>
      <c r="G164" s="200" t="s">
        <v>120</v>
      </c>
      <c r="H164" s="201">
        <v>6568</v>
      </c>
      <c r="I164" s="202"/>
      <c r="J164" s="203">
        <f>ROUND(I164*H164,2)</f>
        <v>0</v>
      </c>
      <c r="K164" s="199" t="s">
        <v>121</v>
      </c>
      <c r="L164" s="44"/>
      <c r="M164" s="204" t="s">
        <v>19</v>
      </c>
      <c r="N164" s="205" t="s">
        <v>43</v>
      </c>
      <c r="O164" s="84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122</v>
      </c>
      <c r="AT164" s="208" t="s">
        <v>117</v>
      </c>
      <c r="AU164" s="208" t="s">
        <v>79</v>
      </c>
      <c r="AY164" s="17" t="s">
        <v>114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77</v>
      </c>
      <c r="BK164" s="209">
        <f>ROUND(I164*H164,2)</f>
        <v>0</v>
      </c>
      <c r="BL164" s="17" t="s">
        <v>122</v>
      </c>
      <c r="BM164" s="208" t="s">
        <v>275</v>
      </c>
    </row>
    <row r="165" s="2" customFormat="1">
      <c r="A165" s="38"/>
      <c r="B165" s="39"/>
      <c r="C165" s="40"/>
      <c r="D165" s="210" t="s">
        <v>124</v>
      </c>
      <c r="E165" s="40"/>
      <c r="F165" s="211" t="s">
        <v>276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124</v>
      </c>
      <c r="AU165" s="17" t="s">
        <v>79</v>
      </c>
    </row>
    <row r="166" s="2" customFormat="1" ht="16.5" customHeight="1">
      <c r="A166" s="38"/>
      <c r="B166" s="39"/>
      <c r="C166" s="197" t="s">
        <v>277</v>
      </c>
      <c r="D166" s="197" t="s">
        <v>117</v>
      </c>
      <c r="E166" s="198" t="s">
        <v>278</v>
      </c>
      <c r="F166" s="199" t="s">
        <v>279</v>
      </c>
      <c r="G166" s="200" t="s">
        <v>241</v>
      </c>
      <c r="H166" s="201">
        <v>10.5</v>
      </c>
      <c r="I166" s="202"/>
      <c r="J166" s="203">
        <f>ROUND(I166*H166,2)</f>
        <v>0</v>
      </c>
      <c r="K166" s="199" t="s">
        <v>121</v>
      </c>
      <c r="L166" s="44"/>
      <c r="M166" s="204" t="s">
        <v>19</v>
      </c>
      <c r="N166" s="205" t="s">
        <v>43</v>
      </c>
      <c r="O166" s="84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122</v>
      </c>
      <c r="AT166" s="208" t="s">
        <v>117</v>
      </c>
      <c r="AU166" s="208" t="s">
        <v>79</v>
      </c>
      <c r="AY166" s="17" t="s">
        <v>114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77</v>
      </c>
      <c r="BK166" s="209">
        <f>ROUND(I166*H166,2)</f>
        <v>0</v>
      </c>
      <c r="BL166" s="17" t="s">
        <v>122</v>
      </c>
      <c r="BM166" s="208" t="s">
        <v>280</v>
      </c>
    </row>
    <row r="167" s="2" customFormat="1">
      <c r="A167" s="38"/>
      <c r="B167" s="39"/>
      <c r="C167" s="40"/>
      <c r="D167" s="210" t="s">
        <v>124</v>
      </c>
      <c r="E167" s="40"/>
      <c r="F167" s="211" t="s">
        <v>281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124</v>
      </c>
      <c r="AU167" s="17" t="s">
        <v>79</v>
      </c>
    </row>
    <row r="168" s="12" customFormat="1" ht="22.8" customHeight="1">
      <c r="A168" s="12"/>
      <c r="B168" s="181"/>
      <c r="C168" s="182"/>
      <c r="D168" s="183" t="s">
        <v>71</v>
      </c>
      <c r="E168" s="195" t="s">
        <v>282</v>
      </c>
      <c r="F168" s="195" t="s">
        <v>283</v>
      </c>
      <c r="G168" s="182"/>
      <c r="H168" s="182"/>
      <c r="I168" s="185"/>
      <c r="J168" s="196">
        <f>BK168</f>
        <v>0</v>
      </c>
      <c r="K168" s="182"/>
      <c r="L168" s="187"/>
      <c r="M168" s="188"/>
      <c r="N168" s="189"/>
      <c r="O168" s="189"/>
      <c r="P168" s="190">
        <f>SUM(P169:P217)</f>
        <v>0</v>
      </c>
      <c r="Q168" s="189"/>
      <c r="R168" s="190">
        <f>SUM(R169:R217)</f>
        <v>14.929340000000002</v>
      </c>
      <c r="S168" s="189"/>
      <c r="T168" s="191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2" t="s">
        <v>77</v>
      </c>
      <c r="AT168" s="193" t="s">
        <v>71</v>
      </c>
      <c r="AU168" s="193" t="s">
        <v>77</v>
      </c>
      <c r="AY168" s="192" t="s">
        <v>114</v>
      </c>
      <c r="BK168" s="194">
        <f>SUM(BK169:BK217)</f>
        <v>0</v>
      </c>
    </row>
    <row r="169" s="2" customFormat="1" ht="16.5" customHeight="1">
      <c r="A169" s="38"/>
      <c r="B169" s="39"/>
      <c r="C169" s="228" t="s">
        <v>284</v>
      </c>
      <c r="D169" s="228" t="s">
        <v>285</v>
      </c>
      <c r="E169" s="229" t="s">
        <v>286</v>
      </c>
      <c r="F169" s="230" t="s">
        <v>287</v>
      </c>
      <c r="G169" s="231" t="s">
        <v>151</v>
      </c>
      <c r="H169" s="232">
        <v>123</v>
      </c>
      <c r="I169" s="233"/>
      <c r="J169" s="234">
        <f>ROUND(I169*H169,2)</f>
        <v>0</v>
      </c>
      <c r="K169" s="230" t="s">
        <v>19</v>
      </c>
      <c r="L169" s="235"/>
      <c r="M169" s="236" t="s">
        <v>19</v>
      </c>
      <c r="N169" s="237" t="s">
        <v>43</v>
      </c>
      <c r="O169" s="84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161</v>
      </c>
      <c r="AT169" s="208" t="s">
        <v>285</v>
      </c>
      <c r="AU169" s="208" t="s">
        <v>79</v>
      </c>
      <c r="AY169" s="17" t="s">
        <v>114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7" t="s">
        <v>77</v>
      </c>
      <c r="BK169" s="209">
        <f>ROUND(I169*H169,2)</f>
        <v>0</v>
      </c>
      <c r="BL169" s="17" t="s">
        <v>122</v>
      </c>
      <c r="BM169" s="208" t="s">
        <v>288</v>
      </c>
    </row>
    <row r="170" s="2" customFormat="1">
      <c r="A170" s="38"/>
      <c r="B170" s="39"/>
      <c r="C170" s="40"/>
      <c r="D170" s="215" t="s">
        <v>144</v>
      </c>
      <c r="E170" s="40"/>
      <c r="F170" s="216" t="s">
        <v>289</v>
      </c>
      <c r="G170" s="40"/>
      <c r="H170" s="40"/>
      <c r="I170" s="212"/>
      <c r="J170" s="40"/>
      <c r="K170" s="40"/>
      <c r="L170" s="44"/>
      <c r="M170" s="213"/>
      <c r="N170" s="21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144</v>
      </c>
      <c r="AU170" s="17" t="s">
        <v>79</v>
      </c>
    </row>
    <row r="171" s="13" customFormat="1">
      <c r="A171" s="13"/>
      <c r="B171" s="217"/>
      <c r="C171" s="218"/>
      <c r="D171" s="215" t="s">
        <v>146</v>
      </c>
      <c r="E171" s="219" t="s">
        <v>19</v>
      </c>
      <c r="F171" s="220" t="s">
        <v>290</v>
      </c>
      <c r="G171" s="218"/>
      <c r="H171" s="221">
        <v>123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146</v>
      </c>
      <c r="AU171" s="227" t="s">
        <v>79</v>
      </c>
      <c r="AV171" s="13" t="s">
        <v>79</v>
      </c>
      <c r="AW171" s="13" t="s">
        <v>33</v>
      </c>
      <c r="AX171" s="13" t="s">
        <v>77</v>
      </c>
      <c r="AY171" s="227" t="s">
        <v>114</v>
      </c>
    </row>
    <row r="172" s="2" customFormat="1" ht="16.5" customHeight="1">
      <c r="A172" s="38"/>
      <c r="B172" s="39"/>
      <c r="C172" s="228" t="s">
        <v>291</v>
      </c>
      <c r="D172" s="228" t="s">
        <v>285</v>
      </c>
      <c r="E172" s="229" t="s">
        <v>292</v>
      </c>
      <c r="F172" s="230" t="s">
        <v>293</v>
      </c>
      <c r="G172" s="231" t="s">
        <v>151</v>
      </c>
      <c r="H172" s="232">
        <v>294</v>
      </c>
      <c r="I172" s="233"/>
      <c r="J172" s="234">
        <f>ROUND(I172*H172,2)</f>
        <v>0</v>
      </c>
      <c r="K172" s="230" t="s">
        <v>19</v>
      </c>
      <c r="L172" s="235"/>
      <c r="M172" s="236" t="s">
        <v>19</v>
      </c>
      <c r="N172" s="237" t="s">
        <v>43</v>
      </c>
      <c r="O172" s="84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161</v>
      </c>
      <c r="AT172" s="208" t="s">
        <v>285</v>
      </c>
      <c r="AU172" s="208" t="s">
        <v>79</v>
      </c>
      <c r="AY172" s="17" t="s">
        <v>114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77</v>
      </c>
      <c r="BK172" s="209">
        <f>ROUND(I172*H172,2)</f>
        <v>0</v>
      </c>
      <c r="BL172" s="17" t="s">
        <v>122</v>
      </c>
      <c r="BM172" s="208" t="s">
        <v>294</v>
      </c>
    </row>
    <row r="173" s="2" customFormat="1">
      <c r="A173" s="38"/>
      <c r="B173" s="39"/>
      <c r="C173" s="40"/>
      <c r="D173" s="215" t="s">
        <v>144</v>
      </c>
      <c r="E173" s="40"/>
      <c r="F173" s="216" t="s">
        <v>295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144</v>
      </c>
      <c r="AU173" s="17" t="s">
        <v>79</v>
      </c>
    </row>
    <row r="174" s="13" customFormat="1">
      <c r="A174" s="13"/>
      <c r="B174" s="217"/>
      <c r="C174" s="218"/>
      <c r="D174" s="215" t="s">
        <v>146</v>
      </c>
      <c r="E174" s="219" t="s">
        <v>19</v>
      </c>
      <c r="F174" s="220" t="s">
        <v>296</v>
      </c>
      <c r="G174" s="218"/>
      <c r="H174" s="221">
        <v>294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146</v>
      </c>
      <c r="AU174" s="227" t="s">
        <v>79</v>
      </c>
      <c r="AV174" s="13" t="s">
        <v>79</v>
      </c>
      <c r="AW174" s="13" t="s">
        <v>33</v>
      </c>
      <c r="AX174" s="13" t="s">
        <v>77</v>
      </c>
      <c r="AY174" s="227" t="s">
        <v>114</v>
      </c>
    </row>
    <row r="175" s="2" customFormat="1" ht="16.5" customHeight="1">
      <c r="A175" s="38"/>
      <c r="B175" s="39"/>
      <c r="C175" s="228" t="s">
        <v>297</v>
      </c>
      <c r="D175" s="228" t="s">
        <v>285</v>
      </c>
      <c r="E175" s="229" t="s">
        <v>298</v>
      </c>
      <c r="F175" s="230" t="s">
        <v>299</v>
      </c>
      <c r="G175" s="231" t="s">
        <v>151</v>
      </c>
      <c r="H175" s="232">
        <v>126</v>
      </c>
      <c r="I175" s="233"/>
      <c r="J175" s="234">
        <f>ROUND(I175*H175,2)</f>
        <v>0</v>
      </c>
      <c r="K175" s="230" t="s">
        <v>19</v>
      </c>
      <c r="L175" s="235"/>
      <c r="M175" s="236" t="s">
        <v>19</v>
      </c>
      <c r="N175" s="237" t="s">
        <v>43</v>
      </c>
      <c r="O175" s="84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161</v>
      </c>
      <c r="AT175" s="208" t="s">
        <v>285</v>
      </c>
      <c r="AU175" s="208" t="s">
        <v>79</v>
      </c>
      <c r="AY175" s="17" t="s">
        <v>114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7" t="s">
        <v>77</v>
      </c>
      <c r="BK175" s="209">
        <f>ROUND(I175*H175,2)</f>
        <v>0</v>
      </c>
      <c r="BL175" s="17" t="s">
        <v>122</v>
      </c>
      <c r="BM175" s="208" t="s">
        <v>300</v>
      </c>
    </row>
    <row r="176" s="2" customFormat="1">
      <c r="A176" s="38"/>
      <c r="B176" s="39"/>
      <c r="C176" s="40"/>
      <c r="D176" s="215" t="s">
        <v>144</v>
      </c>
      <c r="E176" s="40"/>
      <c r="F176" s="216" t="s">
        <v>301</v>
      </c>
      <c r="G176" s="40"/>
      <c r="H176" s="40"/>
      <c r="I176" s="212"/>
      <c r="J176" s="40"/>
      <c r="K176" s="40"/>
      <c r="L176" s="44"/>
      <c r="M176" s="213"/>
      <c r="N176" s="21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79</v>
      </c>
    </row>
    <row r="177" s="13" customFormat="1">
      <c r="A177" s="13"/>
      <c r="B177" s="217"/>
      <c r="C177" s="218"/>
      <c r="D177" s="215" t="s">
        <v>146</v>
      </c>
      <c r="E177" s="219" t="s">
        <v>19</v>
      </c>
      <c r="F177" s="220" t="s">
        <v>302</v>
      </c>
      <c r="G177" s="218"/>
      <c r="H177" s="221">
        <v>126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146</v>
      </c>
      <c r="AU177" s="227" t="s">
        <v>79</v>
      </c>
      <c r="AV177" s="13" t="s">
        <v>79</v>
      </c>
      <c r="AW177" s="13" t="s">
        <v>33</v>
      </c>
      <c r="AX177" s="13" t="s">
        <v>77</v>
      </c>
      <c r="AY177" s="227" t="s">
        <v>114</v>
      </c>
    </row>
    <row r="178" s="2" customFormat="1" ht="16.5" customHeight="1">
      <c r="A178" s="38"/>
      <c r="B178" s="39"/>
      <c r="C178" s="228" t="s">
        <v>303</v>
      </c>
      <c r="D178" s="228" t="s">
        <v>285</v>
      </c>
      <c r="E178" s="229" t="s">
        <v>304</v>
      </c>
      <c r="F178" s="230" t="s">
        <v>305</v>
      </c>
      <c r="G178" s="231" t="s">
        <v>306</v>
      </c>
      <c r="H178" s="232">
        <v>41</v>
      </c>
      <c r="I178" s="233"/>
      <c r="J178" s="234">
        <f>ROUND(I178*H178,2)</f>
        <v>0</v>
      </c>
      <c r="K178" s="230" t="s">
        <v>19</v>
      </c>
      <c r="L178" s="235"/>
      <c r="M178" s="236" t="s">
        <v>19</v>
      </c>
      <c r="N178" s="237" t="s">
        <v>43</v>
      </c>
      <c r="O178" s="84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161</v>
      </c>
      <c r="AT178" s="208" t="s">
        <v>285</v>
      </c>
      <c r="AU178" s="208" t="s">
        <v>79</v>
      </c>
      <c r="AY178" s="17" t="s">
        <v>114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77</v>
      </c>
      <c r="BK178" s="209">
        <f>ROUND(I178*H178,2)</f>
        <v>0</v>
      </c>
      <c r="BL178" s="17" t="s">
        <v>122</v>
      </c>
      <c r="BM178" s="208" t="s">
        <v>307</v>
      </c>
    </row>
    <row r="179" s="2" customFormat="1" ht="16.5" customHeight="1">
      <c r="A179" s="38"/>
      <c r="B179" s="39"/>
      <c r="C179" s="228" t="s">
        <v>308</v>
      </c>
      <c r="D179" s="228" t="s">
        <v>285</v>
      </c>
      <c r="E179" s="229" t="s">
        <v>309</v>
      </c>
      <c r="F179" s="230" t="s">
        <v>310</v>
      </c>
      <c r="G179" s="231" t="s">
        <v>151</v>
      </c>
      <c r="H179" s="232">
        <v>41</v>
      </c>
      <c r="I179" s="233"/>
      <c r="J179" s="234">
        <f>ROUND(I179*H179,2)</f>
        <v>0</v>
      </c>
      <c r="K179" s="230" t="s">
        <v>19</v>
      </c>
      <c r="L179" s="235"/>
      <c r="M179" s="236" t="s">
        <v>19</v>
      </c>
      <c r="N179" s="237" t="s">
        <v>43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161</v>
      </c>
      <c r="AT179" s="208" t="s">
        <v>285</v>
      </c>
      <c r="AU179" s="208" t="s">
        <v>79</v>
      </c>
      <c r="AY179" s="17" t="s">
        <v>114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7" t="s">
        <v>77</v>
      </c>
      <c r="BK179" s="209">
        <f>ROUND(I179*H179,2)</f>
        <v>0</v>
      </c>
      <c r="BL179" s="17" t="s">
        <v>122</v>
      </c>
      <c r="BM179" s="208" t="s">
        <v>311</v>
      </c>
    </row>
    <row r="180" s="2" customFormat="1" ht="16.5" customHeight="1">
      <c r="A180" s="38"/>
      <c r="B180" s="39"/>
      <c r="C180" s="228" t="s">
        <v>312</v>
      </c>
      <c r="D180" s="228" t="s">
        <v>285</v>
      </c>
      <c r="E180" s="229" t="s">
        <v>313</v>
      </c>
      <c r="F180" s="230" t="s">
        <v>314</v>
      </c>
      <c r="G180" s="231" t="s">
        <v>306</v>
      </c>
      <c r="H180" s="232">
        <v>1636</v>
      </c>
      <c r="I180" s="233"/>
      <c r="J180" s="234">
        <f>ROUND(I180*H180,2)</f>
        <v>0</v>
      </c>
      <c r="K180" s="230" t="s">
        <v>19</v>
      </c>
      <c r="L180" s="235"/>
      <c r="M180" s="236" t="s">
        <v>19</v>
      </c>
      <c r="N180" s="237" t="s">
        <v>43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161</v>
      </c>
      <c r="AT180" s="208" t="s">
        <v>285</v>
      </c>
      <c r="AU180" s="208" t="s">
        <v>79</v>
      </c>
      <c r="AY180" s="17" t="s">
        <v>114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7" t="s">
        <v>77</v>
      </c>
      <c r="BK180" s="209">
        <f>ROUND(I180*H180,2)</f>
        <v>0</v>
      </c>
      <c r="BL180" s="17" t="s">
        <v>122</v>
      </c>
      <c r="BM180" s="208" t="s">
        <v>315</v>
      </c>
    </row>
    <row r="181" s="2" customFormat="1" ht="16.5" customHeight="1">
      <c r="A181" s="38"/>
      <c r="B181" s="39"/>
      <c r="C181" s="228" t="s">
        <v>316</v>
      </c>
      <c r="D181" s="228" t="s">
        <v>285</v>
      </c>
      <c r="E181" s="229" t="s">
        <v>317</v>
      </c>
      <c r="F181" s="230" t="s">
        <v>318</v>
      </c>
      <c r="G181" s="231" t="s">
        <v>151</v>
      </c>
      <c r="H181" s="232">
        <v>155</v>
      </c>
      <c r="I181" s="233"/>
      <c r="J181" s="234">
        <f>ROUND(I181*H181,2)</f>
        <v>0</v>
      </c>
      <c r="K181" s="230" t="s">
        <v>19</v>
      </c>
      <c r="L181" s="235"/>
      <c r="M181" s="236" t="s">
        <v>19</v>
      </c>
      <c r="N181" s="237" t="s">
        <v>43</v>
      </c>
      <c r="O181" s="84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161</v>
      </c>
      <c r="AT181" s="208" t="s">
        <v>285</v>
      </c>
      <c r="AU181" s="208" t="s">
        <v>79</v>
      </c>
      <c r="AY181" s="17" t="s">
        <v>114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77</v>
      </c>
      <c r="BK181" s="209">
        <f>ROUND(I181*H181,2)</f>
        <v>0</v>
      </c>
      <c r="BL181" s="17" t="s">
        <v>122</v>
      </c>
      <c r="BM181" s="208" t="s">
        <v>319</v>
      </c>
    </row>
    <row r="182" s="2" customFormat="1">
      <c r="A182" s="38"/>
      <c r="B182" s="39"/>
      <c r="C182" s="40"/>
      <c r="D182" s="215" t="s">
        <v>144</v>
      </c>
      <c r="E182" s="40"/>
      <c r="F182" s="216" t="s">
        <v>320</v>
      </c>
      <c r="G182" s="40"/>
      <c r="H182" s="40"/>
      <c r="I182" s="212"/>
      <c r="J182" s="40"/>
      <c r="K182" s="40"/>
      <c r="L182" s="44"/>
      <c r="M182" s="213"/>
      <c r="N182" s="214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144</v>
      </c>
      <c r="AU182" s="17" t="s">
        <v>79</v>
      </c>
    </row>
    <row r="183" s="2" customFormat="1" ht="16.5" customHeight="1">
      <c r="A183" s="38"/>
      <c r="B183" s="39"/>
      <c r="C183" s="228" t="s">
        <v>321</v>
      </c>
      <c r="D183" s="228" t="s">
        <v>285</v>
      </c>
      <c r="E183" s="229" t="s">
        <v>322</v>
      </c>
      <c r="F183" s="230" t="s">
        <v>323</v>
      </c>
      <c r="G183" s="231" t="s">
        <v>256</v>
      </c>
      <c r="H183" s="232">
        <v>74.620000000000005</v>
      </c>
      <c r="I183" s="233"/>
      <c r="J183" s="234">
        <f>ROUND(I183*H183,2)</f>
        <v>0</v>
      </c>
      <c r="K183" s="230" t="s">
        <v>121</v>
      </c>
      <c r="L183" s="235"/>
      <c r="M183" s="236" t="s">
        <v>19</v>
      </c>
      <c r="N183" s="237" t="s">
        <v>43</v>
      </c>
      <c r="O183" s="84"/>
      <c r="P183" s="206">
        <f>O183*H183</f>
        <v>0</v>
      </c>
      <c r="Q183" s="206">
        <v>0.20000000000000001</v>
      </c>
      <c r="R183" s="206">
        <f>Q183*H183</f>
        <v>14.924000000000001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161</v>
      </c>
      <c r="AT183" s="208" t="s">
        <v>285</v>
      </c>
      <c r="AU183" s="208" t="s">
        <v>79</v>
      </c>
      <c r="AY183" s="17" t="s">
        <v>114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7" t="s">
        <v>77</v>
      </c>
      <c r="BK183" s="209">
        <f>ROUND(I183*H183,2)</f>
        <v>0</v>
      </c>
      <c r="BL183" s="17" t="s">
        <v>122</v>
      </c>
      <c r="BM183" s="208" t="s">
        <v>324</v>
      </c>
    </row>
    <row r="184" s="13" customFormat="1">
      <c r="A184" s="13"/>
      <c r="B184" s="217"/>
      <c r="C184" s="218"/>
      <c r="D184" s="215" t="s">
        <v>146</v>
      </c>
      <c r="E184" s="219" t="s">
        <v>19</v>
      </c>
      <c r="F184" s="220" t="s">
        <v>325</v>
      </c>
      <c r="G184" s="218"/>
      <c r="H184" s="221">
        <v>74.620000000000005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7" t="s">
        <v>146</v>
      </c>
      <c r="AU184" s="227" t="s">
        <v>79</v>
      </c>
      <c r="AV184" s="13" t="s">
        <v>79</v>
      </c>
      <c r="AW184" s="13" t="s">
        <v>33</v>
      </c>
      <c r="AX184" s="13" t="s">
        <v>77</v>
      </c>
      <c r="AY184" s="227" t="s">
        <v>114</v>
      </c>
    </row>
    <row r="185" s="2" customFormat="1" ht="16.5" customHeight="1">
      <c r="A185" s="38"/>
      <c r="B185" s="39"/>
      <c r="C185" s="228" t="s">
        <v>326</v>
      </c>
      <c r="D185" s="228" t="s">
        <v>285</v>
      </c>
      <c r="E185" s="229" t="s">
        <v>327</v>
      </c>
      <c r="F185" s="230" t="s">
        <v>328</v>
      </c>
      <c r="G185" s="231" t="s">
        <v>329</v>
      </c>
      <c r="H185" s="232">
        <v>5.3399999999999999</v>
      </c>
      <c r="I185" s="233"/>
      <c r="J185" s="234">
        <f>ROUND(I185*H185,2)</f>
        <v>0</v>
      </c>
      <c r="K185" s="230" t="s">
        <v>121</v>
      </c>
      <c r="L185" s="235"/>
      <c r="M185" s="236" t="s">
        <v>19</v>
      </c>
      <c r="N185" s="237" t="s">
        <v>43</v>
      </c>
      <c r="O185" s="84"/>
      <c r="P185" s="206">
        <f>O185*H185</f>
        <v>0</v>
      </c>
      <c r="Q185" s="206">
        <v>0.001</v>
      </c>
      <c r="R185" s="206">
        <f>Q185*H185</f>
        <v>0.0053400000000000001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161</v>
      </c>
      <c r="AT185" s="208" t="s">
        <v>285</v>
      </c>
      <c r="AU185" s="208" t="s">
        <v>79</v>
      </c>
      <c r="AY185" s="17" t="s">
        <v>114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77</v>
      </c>
      <c r="BK185" s="209">
        <f>ROUND(I185*H185,2)</f>
        <v>0</v>
      </c>
      <c r="BL185" s="17" t="s">
        <v>122</v>
      </c>
      <c r="BM185" s="208" t="s">
        <v>330</v>
      </c>
    </row>
    <row r="186" s="2" customFormat="1">
      <c r="A186" s="38"/>
      <c r="B186" s="39"/>
      <c r="C186" s="40"/>
      <c r="D186" s="215" t="s">
        <v>144</v>
      </c>
      <c r="E186" s="40"/>
      <c r="F186" s="216" t="s">
        <v>331</v>
      </c>
      <c r="G186" s="40"/>
      <c r="H186" s="40"/>
      <c r="I186" s="212"/>
      <c r="J186" s="40"/>
      <c r="K186" s="40"/>
      <c r="L186" s="44"/>
      <c r="M186" s="213"/>
      <c r="N186" s="21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144</v>
      </c>
      <c r="AU186" s="17" t="s">
        <v>79</v>
      </c>
    </row>
    <row r="187" s="2" customFormat="1" ht="16.5" customHeight="1">
      <c r="A187" s="38"/>
      <c r="B187" s="39"/>
      <c r="C187" s="228" t="s">
        <v>332</v>
      </c>
      <c r="D187" s="228" t="s">
        <v>285</v>
      </c>
      <c r="E187" s="229" t="s">
        <v>333</v>
      </c>
      <c r="F187" s="230" t="s">
        <v>334</v>
      </c>
      <c r="G187" s="231" t="s">
        <v>256</v>
      </c>
      <c r="H187" s="232">
        <v>10.710000000000001</v>
      </c>
      <c r="I187" s="233"/>
      <c r="J187" s="234">
        <f>ROUND(I187*H187,2)</f>
        <v>0</v>
      </c>
      <c r="K187" s="230" t="s">
        <v>19</v>
      </c>
      <c r="L187" s="235"/>
      <c r="M187" s="236" t="s">
        <v>19</v>
      </c>
      <c r="N187" s="237" t="s">
        <v>43</v>
      </c>
      <c r="O187" s="84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161</v>
      </c>
      <c r="AT187" s="208" t="s">
        <v>285</v>
      </c>
      <c r="AU187" s="208" t="s">
        <v>79</v>
      </c>
      <c r="AY187" s="17" t="s">
        <v>114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7" t="s">
        <v>77</v>
      </c>
      <c r="BK187" s="209">
        <f>ROUND(I187*H187,2)</f>
        <v>0</v>
      </c>
      <c r="BL187" s="17" t="s">
        <v>122</v>
      </c>
      <c r="BM187" s="208" t="s">
        <v>335</v>
      </c>
    </row>
    <row r="188" s="2" customFormat="1" ht="21.75" customHeight="1">
      <c r="A188" s="38"/>
      <c r="B188" s="39"/>
      <c r="C188" s="228" t="s">
        <v>336</v>
      </c>
      <c r="D188" s="228" t="s">
        <v>285</v>
      </c>
      <c r="E188" s="229" t="s">
        <v>337</v>
      </c>
      <c r="F188" s="230" t="s">
        <v>338</v>
      </c>
      <c r="G188" s="231" t="s">
        <v>151</v>
      </c>
      <c r="H188" s="232">
        <v>99</v>
      </c>
      <c r="I188" s="233"/>
      <c r="J188" s="234">
        <f>ROUND(I188*H188,2)</f>
        <v>0</v>
      </c>
      <c r="K188" s="230" t="s">
        <v>19</v>
      </c>
      <c r="L188" s="235"/>
      <c r="M188" s="236" t="s">
        <v>19</v>
      </c>
      <c r="N188" s="237" t="s">
        <v>43</v>
      </c>
      <c r="O188" s="84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161</v>
      </c>
      <c r="AT188" s="208" t="s">
        <v>285</v>
      </c>
      <c r="AU188" s="208" t="s">
        <v>79</v>
      </c>
      <c r="AY188" s="17" t="s">
        <v>114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7" t="s">
        <v>77</v>
      </c>
      <c r="BK188" s="209">
        <f>ROUND(I188*H188,2)</f>
        <v>0</v>
      </c>
      <c r="BL188" s="17" t="s">
        <v>122</v>
      </c>
      <c r="BM188" s="208" t="s">
        <v>339</v>
      </c>
    </row>
    <row r="189" s="2" customFormat="1">
      <c r="A189" s="38"/>
      <c r="B189" s="39"/>
      <c r="C189" s="40"/>
      <c r="D189" s="215" t="s">
        <v>144</v>
      </c>
      <c r="E189" s="40"/>
      <c r="F189" s="216" t="s">
        <v>340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144</v>
      </c>
      <c r="AU189" s="17" t="s">
        <v>79</v>
      </c>
    </row>
    <row r="190" s="2" customFormat="1" ht="16.5" customHeight="1">
      <c r="A190" s="38"/>
      <c r="B190" s="39"/>
      <c r="C190" s="228" t="s">
        <v>341</v>
      </c>
      <c r="D190" s="228" t="s">
        <v>285</v>
      </c>
      <c r="E190" s="229" t="s">
        <v>342</v>
      </c>
      <c r="F190" s="230" t="s">
        <v>343</v>
      </c>
      <c r="G190" s="231" t="s">
        <v>197</v>
      </c>
      <c r="H190" s="232">
        <v>490</v>
      </c>
      <c r="I190" s="233"/>
      <c r="J190" s="234">
        <f>ROUND(I190*H190,2)</f>
        <v>0</v>
      </c>
      <c r="K190" s="230" t="s">
        <v>19</v>
      </c>
      <c r="L190" s="235"/>
      <c r="M190" s="236" t="s">
        <v>19</v>
      </c>
      <c r="N190" s="237" t="s">
        <v>43</v>
      </c>
      <c r="O190" s="84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8" t="s">
        <v>161</v>
      </c>
      <c r="AT190" s="208" t="s">
        <v>285</v>
      </c>
      <c r="AU190" s="208" t="s">
        <v>79</v>
      </c>
      <c r="AY190" s="17" t="s">
        <v>114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7" t="s">
        <v>77</v>
      </c>
      <c r="BK190" s="209">
        <f>ROUND(I190*H190,2)</f>
        <v>0</v>
      </c>
      <c r="BL190" s="17" t="s">
        <v>122</v>
      </c>
      <c r="BM190" s="208" t="s">
        <v>344</v>
      </c>
    </row>
    <row r="191" s="2" customFormat="1">
      <c r="A191" s="38"/>
      <c r="B191" s="39"/>
      <c r="C191" s="40"/>
      <c r="D191" s="215" t="s">
        <v>144</v>
      </c>
      <c r="E191" s="40"/>
      <c r="F191" s="216" t="s">
        <v>345</v>
      </c>
      <c r="G191" s="40"/>
      <c r="H191" s="40"/>
      <c r="I191" s="212"/>
      <c r="J191" s="40"/>
      <c r="K191" s="40"/>
      <c r="L191" s="44"/>
      <c r="M191" s="213"/>
      <c r="N191" s="214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79</v>
      </c>
    </row>
    <row r="192" s="2" customFormat="1" ht="16.5" customHeight="1">
      <c r="A192" s="38"/>
      <c r="B192" s="39"/>
      <c r="C192" s="228" t="s">
        <v>346</v>
      </c>
      <c r="D192" s="228" t="s">
        <v>285</v>
      </c>
      <c r="E192" s="229" t="s">
        <v>347</v>
      </c>
      <c r="F192" s="230" t="s">
        <v>348</v>
      </c>
      <c r="G192" s="231" t="s">
        <v>349</v>
      </c>
      <c r="H192" s="232">
        <v>12.43</v>
      </c>
      <c r="I192" s="233"/>
      <c r="J192" s="234">
        <f>ROUND(I192*H192,2)</f>
        <v>0</v>
      </c>
      <c r="K192" s="230" t="s">
        <v>19</v>
      </c>
      <c r="L192" s="235"/>
      <c r="M192" s="236" t="s">
        <v>19</v>
      </c>
      <c r="N192" s="237" t="s">
        <v>43</v>
      </c>
      <c r="O192" s="84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161</v>
      </c>
      <c r="AT192" s="208" t="s">
        <v>285</v>
      </c>
      <c r="AU192" s="208" t="s">
        <v>79</v>
      </c>
      <c r="AY192" s="17" t="s">
        <v>114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7" t="s">
        <v>77</v>
      </c>
      <c r="BK192" s="209">
        <f>ROUND(I192*H192,2)</f>
        <v>0</v>
      </c>
      <c r="BL192" s="17" t="s">
        <v>122</v>
      </c>
      <c r="BM192" s="208" t="s">
        <v>350</v>
      </c>
    </row>
    <row r="193" s="2" customFormat="1" ht="16.5" customHeight="1">
      <c r="A193" s="38"/>
      <c r="B193" s="39"/>
      <c r="C193" s="228" t="s">
        <v>351</v>
      </c>
      <c r="D193" s="228" t="s">
        <v>285</v>
      </c>
      <c r="E193" s="229" t="s">
        <v>352</v>
      </c>
      <c r="F193" s="230" t="s">
        <v>353</v>
      </c>
      <c r="G193" s="231" t="s">
        <v>349</v>
      </c>
      <c r="H193" s="232">
        <v>122.45999999999999</v>
      </c>
      <c r="I193" s="233"/>
      <c r="J193" s="234">
        <f>ROUND(I193*H193,2)</f>
        <v>0</v>
      </c>
      <c r="K193" s="230" t="s">
        <v>19</v>
      </c>
      <c r="L193" s="235"/>
      <c r="M193" s="236" t="s">
        <v>19</v>
      </c>
      <c r="N193" s="237" t="s">
        <v>43</v>
      </c>
      <c r="O193" s="84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161</v>
      </c>
      <c r="AT193" s="208" t="s">
        <v>285</v>
      </c>
      <c r="AU193" s="208" t="s">
        <v>79</v>
      </c>
      <c r="AY193" s="17" t="s">
        <v>114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77</v>
      </c>
      <c r="BK193" s="209">
        <f>ROUND(I193*H193,2)</f>
        <v>0</v>
      </c>
      <c r="BL193" s="17" t="s">
        <v>122</v>
      </c>
      <c r="BM193" s="208" t="s">
        <v>354</v>
      </c>
    </row>
    <row r="194" s="2" customFormat="1" ht="16.5" customHeight="1">
      <c r="A194" s="38"/>
      <c r="B194" s="39"/>
      <c r="C194" s="228" t="s">
        <v>355</v>
      </c>
      <c r="D194" s="228" t="s">
        <v>285</v>
      </c>
      <c r="E194" s="229" t="s">
        <v>356</v>
      </c>
      <c r="F194" s="230" t="s">
        <v>357</v>
      </c>
      <c r="G194" s="231" t="s">
        <v>151</v>
      </c>
      <c r="H194" s="232">
        <v>16</v>
      </c>
      <c r="I194" s="233"/>
      <c r="J194" s="234">
        <f>ROUND(I194*H194,2)</f>
        <v>0</v>
      </c>
      <c r="K194" s="230" t="s">
        <v>19</v>
      </c>
      <c r="L194" s="235"/>
      <c r="M194" s="236" t="s">
        <v>19</v>
      </c>
      <c r="N194" s="237" t="s">
        <v>43</v>
      </c>
      <c r="O194" s="84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161</v>
      </c>
      <c r="AT194" s="208" t="s">
        <v>285</v>
      </c>
      <c r="AU194" s="208" t="s">
        <v>79</v>
      </c>
      <c r="AY194" s="17" t="s">
        <v>114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7" t="s">
        <v>77</v>
      </c>
      <c r="BK194" s="209">
        <f>ROUND(I194*H194,2)</f>
        <v>0</v>
      </c>
      <c r="BL194" s="17" t="s">
        <v>122</v>
      </c>
      <c r="BM194" s="208" t="s">
        <v>358</v>
      </c>
    </row>
    <row r="195" s="2" customFormat="1" ht="16.5" customHeight="1">
      <c r="A195" s="38"/>
      <c r="B195" s="39"/>
      <c r="C195" s="228" t="s">
        <v>359</v>
      </c>
      <c r="D195" s="228" t="s">
        <v>285</v>
      </c>
      <c r="E195" s="229" t="s">
        <v>360</v>
      </c>
      <c r="F195" s="230" t="s">
        <v>361</v>
      </c>
      <c r="G195" s="231" t="s">
        <v>151</v>
      </c>
      <c r="H195" s="232">
        <v>2</v>
      </c>
      <c r="I195" s="233"/>
      <c r="J195" s="234">
        <f>ROUND(I195*H195,2)</f>
        <v>0</v>
      </c>
      <c r="K195" s="230" t="s">
        <v>19</v>
      </c>
      <c r="L195" s="235"/>
      <c r="M195" s="236" t="s">
        <v>19</v>
      </c>
      <c r="N195" s="237" t="s">
        <v>43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161</v>
      </c>
      <c r="AT195" s="208" t="s">
        <v>285</v>
      </c>
      <c r="AU195" s="208" t="s">
        <v>79</v>
      </c>
      <c r="AY195" s="17" t="s">
        <v>114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77</v>
      </c>
      <c r="BK195" s="209">
        <f>ROUND(I195*H195,2)</f>
        <v>0</v>
      </c>
      <c r="BL195" s="17" t="s">
        <v>122</v>
      </c>
      <c r="BM195" s="208" t="s">
        <v>362</v>
      </c>
    </row>
    <row r="196" s="2" customFormat="1" ht="16.5" customHeight="1">
      <c r="A196" s="38"/>
      <c r="B196" s="39"/>
      <c r="C196" s="228" t="s">
        <v>363</v>
      </c>
      <c r="D196" s="228" t="s">
        <v>285</v>
      </c>
      <c r="E196" s="229" t="s">
        <v>364</v>
      </c>
      <c r="F196" s="230" t="s">
        <v>365</v>
      </c>
      <c r="G196" s="231" t="s">
        <v>151</v>
      </c>
      <c r="H196" s="232">
        <v>3</v>
      </c>
      <c r="I196" s="233"/>
      <c r="J196" s="234">
        <f>ROUND(I196*H196,2)</f>
        <v>0</v>
      </c>
      <c r="K196" s="230" t="s">
        <v>19</v>
      </c>
      <c r="L196" s="235"/>
      <c r="M196" s="236" t="s">
        <v>19</v>
      </c>
      <c r="N196" s="237" t="s">
        <v>43</v>
      </c>
      <c r="O196" s="84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8" t="s">
        <v>161</v>
      </c>
      <c r="AT196" s="208" t="s">
        <v>285</v>
      </c>
      <c r="AU196" s="208" t="s">
        <v>79</v>
      </c>
      <c r="AY196" s="17" t="s">
        <v>114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7" t="s">
        <v>77</v>
      </c>
      <c r="BK196" s="209">
        <f>ROUND(I196*H196,2)</f>
        <v>0</v>
      </c>
      <c r="BL196" s="17" t="s">
        <v>122</v>
      </c>
      <c r="BM196" s="208" t="s">
        <v>366</v>
      </c>
    </row>
    <row r="197" s="2" customFormat="1" ht="16.5" customHeight="1">
      <c r="A197" s="38"/>
      <c r="B197" s="39"/>
      <c r="C197" s="228" t="s">
        <v>367</v>
      </c>
      <c r="D197" s="228" t="s">
        <v>285</v>
      </c>
      <c r="E197" s="229" t="s">
        <v>368</v>
      </c>
      <c r="F197" s="230" t="s">
        <v>369</v>
      </c>
      <c r="G197" s="231" t="s">
        <v>151</v>
      </c>
      <c r="H197" s="232">
        <v>9</v>
      </c>
      <c r="I197" s="233"/>
      <c r="J197" s="234">
        <f>ROUND(I197*H197,2)</f>
        <v>0</v>
      </c>
      <c r="K197" s="230" t="s">
        <v>19</v>
      </c>
      <c r="L197" s="235"/>
      <c r="M197" s="236" t="s">
        <v>19</v>
      </c>
      <c r="N197" s="237" t="s">
        <v>43</v>
      </c>
      <c r="O197" s="84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161</v>
      </c>
      <c r="AT197" s="208" t="s">
        <v>285</v>
      </c>
      <c r="AU197" s="208" t="s">
        <v>79</v>
      </c>
      <c r="AY197" s="17" t="s">
        <v>114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7" t="s">
        <v>77</v>
      </c>
      <c r="BK197" s="209">
        <f>ROUND(I197*H197,2)</f>
        <v>0</v>
      </c>
      <c r="BL197" s="17" t="s">
        <v>122</v>
      </c>
      <c r="BM197" s="208" t="s">
        <v>370</v>
      </c>
    </row>
    <row r="198" s="2" customFormat="1" ht="16.5" customHeight="1">
      <c r="A198" s="38"/>
      <c r="B198" s="39"/>
      <c r="C198" s="228" t="s">
        <v>371</v>
      </c>
      <c r="D198" s="228" t="s">
        <v>285</v>
      </c>
      <c r="E198" s="229" t="s">
        <v>372</v>
      </c>
      <c r="F198" s="230" t="s">
        <v>373</v>
      </c>
      <c r="G198" s="231" t="s">
        <v>151</v>
      </c>
      <c r="H198" s="232">
        <v>10</v>
      </c>
      <c r="I198" s="233"/>
      <c r="J198" s="234">
        <f>ROUND(I198*H198,2)</f>
        <v>0</v>
      </c>
      <c r="K198" s="230" t="s">
        <v>19</v>
      </c>
      <c r="L198" s="235"/>
      <c r="M198" s="236" t="s">
        <v>19</v>
      </c>
      <c r="N198" s="237" t="s">
        <v>43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161</v>
      </c>
      <c r="AT198" s="208" t="s">
        <v>285</v>
      </c>
      <c r="AU198" s="208" t="s">
        <v>79</v>
      </c>
      <c r="AY198" s="17" t="s">
        <v>114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7" t="s">
        <v>77</v>
      </c>
      <c r="BK198" s="209">
        <f>ROUND(I198*H198,2)</f>
        <v>0</v>
      </c>
      <c r="BL198" s="17" t="s">
        <v>122</v>
      </c>
      <c r="BM198" s="208" t="s">
        <v>374</v>
      </c>
    </row>
    <row r="199" s="2" customFormat="1" ht="16.5" customHeight="1">
      <c r="A199" s="38"/>
      <c r="B199" s="39"/>
      <c r="C199" s="228" t="s">
        <v>375</v>
      </c>
      <c r="D199" s="228" t="s">
        <v>285</v>
      </c>
      <c r="E199" s="229" t="s">
        <v>376</v>
      </c>
      <c r="F199" s="230" t="s">
        <v>377</v>
      </c>
      <c r="G199" s="231" t="s">
        <v>151</v>
      </c>
      <c r="H199" s="232">
        <v>4</v>
      </c>
      <c r="I199" s="233"/>
      <c r="J199" s="234">
        <f>ROUND(I199*H199,2)</f>
        <v>0</v>
      </c>
      <c r="K199" s="230" t="s">
        <v>19</v>
      </c>
      <c r="L199" s="235"/>
      <c r="M199" s="236" t="s">
        <v>19</v>
      </c>
      <c r="N199" s="237" t="s">
        <v>43</v>
      </c>
      <c r="O199" s="84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161</v>
      </c>
      <c r="AT199" s="208" t="s">
        <v>285</v>
      </c>
      <c r="AU199" s="208" t="s">
        <v>79</v>
      </c>
      <c r="AY199" s="17" t="s">
        <v>114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7" t="s">
        <v>77</v>
      </c>
      <c r="BK199" s="209">
        <f>ROUND(I199*H199,2)</f>
        <v>0</v>
      </c>
      <c r="BL199" s="17" t="s">
        <v>122</v>
      </c>
      <c r="BM199" s="208" t="s">
        <v>378</v>
      </c>
    </row>
    <row r="200" s="2" customFormat="1" ht="16.5" customHeight="1">
      <c r="A200" s="38"/>
      <c r="B200" s="39"/>
      <c r="C200" s="228" t="s">
        <v>379</v>
      </c>
      <c r="D200" s="228" t="s">
        <v>285</v>
      </c>
      <c r="E200" s="229" t="s">
        <v>380</v>
      </c>
      <c r="F200" s="230" t="s">
        <v>381</v>
      </c>
      <c r="G200" s="231" t="s">
        <v>151</v>
      </c>
      <c r="H200" s="232">
        <v>75</v>
      </c>
      <c r="I200" s="233"/>
      <c r="J200" s="234">
        <f>ROUND(I200*H200,2)</f>
        <v>0</v>
      </c>
      <c r="K200" s="230" t="s">
        <v>19</v>
      </c>
      <c r="L200" s="235"/>
      <c r="M200" s="236" t="s">
        <v>19</v>
      </c>
      <c r="N200" s="237" t="s">
        <v>43</v>
      </c>
      <c r="O200" s="84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161</v>
      </c>
      <c r="AT200" s="208" t="s">
        <v>285</v>
      </c>
      <c r="AU200" s="208" t="s">
        <v>79</v>
      </c>
      <c r="AY200" s="17" t="s">
        <v>114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7" t="s">
        <v>77</v>
      </c>
      <c r="BK200" s="209">
        <f>ROUND(I200*H200,2)</f>
        <v>0</v>
      </c>
      <c r="BL200" s="17" t="s">
        <v>122</v>
      </c>
      <c r="BM200" s="208" t="s">
        <v>382</v>
      </c>
    </row>
    <row r="201" s="2" customFormat="1" ht="16.5" customHeight="1">
      <c r="A201" s="38"/>
      <c r="B201" s="39"/>
      <c r="C201" s="228" t="s">
        <v>383</v>
      </c>
      <c r="D201" s="228" t="s">
        <v>285</v>
      </c>
      <c r="E201" s="229" t="s">
        <v>384</v>
      </c>
      <c r="F201" s="230" t="s">
        <v>385</v>
      </c>
      <c r="G201" s="231" t="s">
        <v>151</v>
      </c>
      <c r="H201" s="232">
        <v>107</v>
      </c>
      <c r="I201" s="233"/>
      <c r="J201" s="234">
        <f>ROUND(I201*H201,2)</f>
        <v>0</v>
      </c>
      <c r="K201" s="230" t="s">
        <v>19</v>
      </c>
      <c r="L201" s="235"/>
      <c r="M201" s="236" t="s">
        <v>19</v>
      </c>
      <c r="N201" s="237" t="s">
        <v>43</v>
      </c>
      <c r="O201" s="84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161</v>
      </c>
      <c r="AT201" s="208" t="s">
        <v>285</v>
      </c>
      <c r="AU201" s="208" t="s">
        <v>79</v>
      </c>
      <c r="AY201" s="17" t="s">
        <v>114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7" t="s">
        <v>77</v>
      </c>
      <c r="BK201" s="209">
        <f>ROUND(I201*H201,2)</f>
        <v>0</v>
      </c>
      <c r="BL201" s="17" t="s">
        <v>122</v>
      </c>
      <c r="BM201" s="208" t="s">
        <v>386</v>
      </c>
    </row>
    <row r="202" s="2" customFormat="1" ht="16.5" customHeight="1">
      <c r="A202" s="38"/>
      <c r="B202" s="39"/>
      <c r="C202" s="228" t="s">
        <v>387</v>
      </c>
      <c r="D202" s="228" t="s">
        <v>285</v>
      </c>
      <c r="E202" s="229" t="s">
        <v>388</v>
      </c>
      <c r="F202" s="230" t="s">
        <v>389</v>
      </c>
      <c r="G202" s="231" t="s">
        <v>151</v>
      </c>
      <c r="H202" s="232">
        <v>16</v>
      </c>
      <c r="I202" s="233"/>
      <c r="J202" s="234">
        <f>ROUND(I202*H202,2)</f>
        <v>0</v>
      </c>
      <c r="K202" s="230" t="s">
        <v>19</v>
      </c>
      <c r="L202" s="235"/>
      <c r="M202" s="236" t="s">
        <v>19</v>
      </c>
      <c r="N202" s="237" t="s">
        <v>43</v>
      </c>
      <c r="O202" s="84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8" t="s">
        <v>161</v>
      </c>
      <c r="AT202" s="208" t="s">
        <v>285</v>
      </c>
      <c r="AU202" s="208" t="s">
        <v>79</v>
      </c>
      <c r="AY202" s="17" t="s">
        <v>114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7" t="s">
        <v>77</v>
      </c>
      <c r="BK202" s="209">
        <f>ROUND(I202*H202,2)</f>
        <v>0</v>
      </c>
      <c r="BL202" s="17" t="s">
        <v>122</v>
      </c>
      <c r="BM202" s="208" t="s">
        <v>390</v>
      </c>
    </row>
    <row r="203" s="2" customFormat="1" ht="16.5" customHeight="1">
      <c r="A203" s="38"/>
      <c r="B203" s="39"/>
      <c r="C203" s="228" t="s">
        <v>391</v>
      </c>
      <c r="D203" s="228" t="s">
        <v>285</v>
      </c>
      <c r="E203" s="229" t="s">
        <v>392</v>
      </c>
      <c r="F203" s="230" t="s">
        <v>393</v>
      </c>
      <c r="G203" s="231" t="s">
        <v>151</v>
      </c>
      <c r="H203" s="232">
        <v>49</v>
      </c>
      <c r="I203" s="233"/>
      <c r="J203" s="234">
        <f>ROUND(I203*H203,2)</f>
        <v>0</v>
      </c>
      <c r="K203" s="230" t="s">
        <v>19</v>
      </c>
      <c r="L203" s="235"/>
      <c r="M203" s="236" t="s">
        <v>19</v>
      </c>
      <c r="N203" s="237" t="s">
        <v>43</v>
      </c>
      <c r="O203" s="84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161</v>
      </c>
      <c r="AT203" s="208" t="s">
        <v>285</v>
      </c>
      <c r="AU203" s="208" t="s">
        <v>79</v>
      </c>
      <c r="AY203" s="17" t="s">
        <v>114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77</v>
      </c>
      <c r="BK203" s="209">
        <f>ROUND(I203*H203,2)</f>
        <v>0</v>
      </c>
      <c r="BL203" s="17" t="s">
        <v>122</v>
      </c>
      <c r="BM203" s="208" t="s">
        <v>394</v>
      </c>
    </row>
    <row r="204" s="2" customFormat="1" ht="16.5" customHeight="1">
      <c r="A204" s="38"/>
      <c r="B204" s="39"/>
      <c r="C204" s="228" t="s">
        <v>395</v>
      </c>
      <c r="D204" s="228" t="s">
        <v>285</v>
      </c>
      <c r="E204" s="229" t="s">
        <v>396</v>
      </c>
      <c r="F204" s="230" t="s">
        <v>397</v>
      </c>
      <c r="G204" s="231" t="s">
        <v>151</v>
      </c>
      <c r="H204" s="232">
        <v>44</v>
      </c>
      <c r="I204" s="233"/>
      <c r="J204" s="234">
        <f>ROUND(I204*H204,2)</f>
        <v>0</v>
      </c>
      <c r="K204" s="230" t="s">
        <v>19</v>
      </c>
      <c r="L204" s="235"/>
      <c r="M204" s="236" t="s">
        <v>19</v>
      </c>
      <c r="N204" s="237" t="s">
        <v>43</v>
      </c>
      <c r="O204" s="84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161</v>
      </c>
      <c r="AT204" s="208" t="s">
        <v>285</v>
      </c>
      <c r="AU204" s="208" t="s">
        <v>79</v>
      </c>
      <c r="AY204" s="17" t="s">
        <v>114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7" t="s">
        <v>77</v>
      </c>
      <c r="BK204" s="209">
        <f>ROUND(I204*H204,2)</f>
        <v>0</v>
      </c>
      <c r="BL204" s="17" t="s">
        <v>122</v>
      </c>
      <c r="BM204" s="208" t="s">
        <v>398</v>
      </c>
    </row>
    <row r="205" s="2" customFormat="1" ht="16.5" customHeight="1">
      <c r="A205" s="38"/>
      <c r="B205" s="39"/>
      <c r="C205" s="228" t="s">
        <v>399</v>
      </c>
      <c r="D205" s="228" t="s">
        <v>285</v>
      </c>
      <c r="E205" s="229" t="s">
        <v>400</v>
      </c>
      <c r="F205" s="230" t="s">
        <v>401</v>
      </c>
      <c r="G205" s="231" t="s">
        <v>151</v>
      </c>
      <c r="H205" s="232">
        <v>151</v>
      </c>
      <c r="I205" s="233"/>
      <c r="J205" s="234">
        <f>ROUND(I205*H205,2)</f>
        <v>0</v>
      </c>
      <c r="K205" s="230" t="s">
        <v>19</v>
      </c>
      <c r="L205" s="235"/>
      <c r="M205" s="236" t="s">
        <v>19</v>
      </c>
      <c r="N205" s="237" t="s">
        <v>43</v>
      </c>
      <c r="O205" s="84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161</v>
      </c>
      <c r="AT205" s="208" t="s">
        <v>285</v>
      </c>
      <c r="AU205" s="208" t="s">
        <v>79</v>
      </c>
      <c r="AY205" s="17" t="s">
        <v>114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77</v>
      </c>
      <c r="BK205" s="209">
        <f>ROUND(I205*H205,2)</f>
        <v>0</v>
      </c>
      <c r="BL205" s="17" t="s">
        <v>122</v>
      </c>
      <c r="BM205" s="208" t="s">
        <v>402</v>
      </c>
    </row>
    <row r="206" s="2" customFormat="1" ht="16.5" customHeight="1">
      <c r="A206" s="38"/>
      <c r="B206" s="39"/>
      <c r="C206" s="228" t="s">
        <v>403</v>
      </c>
      <c r="D206" s="228" t="s">
        <v>285</v>
      </c>
      <c r="E206" s="229" t="s">
        <v>404</v>
      </c>
      <c r="F206" s="230" t="s">
        <v>405</v>
      </c>
      <c r="G206" s="231" t="s">
        <v>151</v>
      </c>
      <c r="H206" s="232">
        <v>125</v>
      </c>
      <c r="I206" s="233"/>
      <c r="J206" s="234">
        <f>ROUND(I206*H206,2)</f>
        <v>0</v>
      </c>
      <c r="K206" s="230" t="s">
        <v>19</v>
      </c>
      <c r="L206" s="235"/>
      <c r="M206" s="236" t="s">
        <v>19</v>
      </c>
      <c r="N206" s="237" t="s">
        <v>43</v>
      </c>
      <c r="O206" s="84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161</v>
      </c>
      <c r="AT206" s="208" t="s">
        <v>285</v>
      </c>
      <c r="AU206" s="208" t="s">
        <v>79</v>
      </c>
      <c r="AY206" s="17" t="s">
        <v>114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77</v>
      </c>
      <c r="BK206" s="209">
        <f>ROUND(I206*H206,2)</f>
        <v>0</v>
      </c>
      <c r="BL206" s="17" t="s">
        <v>122</v>
      </c>
      <c r="BM206" s="208" t="s">
        <v>406</v>
      </c>
    </row>
    <row r="207" s="2" customFormat="1" ht="16.5" customHeight="1">
      <c r="A207" s="38"/>
      <c r="B207" s="39"/>
      <c r="C207" s="228" t="s">
        <v>407</v>
      </c>
      <c r="D207" s="228" t="s">
        <v>285</v>
      </c>
      <c r="E207" s="229" t="s">
        <v>408</v>
      </c>
      <c r="F207" s="230" t="s">
        <v>409</v>
      </c>
      <c r="G207" s="231" t="s">
        <v>151</v>
      </c>
      <c r="H207" s="232">
        <v>88</v>
      </c>
      <c r="I207" s="233"/>
      <c r="J207" s="234">
        <f>ROUND(I207*H207,2)</f>
        <v>0</v>
      </c>
      <c r="K207" s="230" t="s">
        <v>19</v>
      </c>
      <c r="L207" s="235"/>
      <c r="M207" s="236" t="s">
        <v>19</v>
      </c>
      <c r="N207" s="237" t="s">
        <v>43</v>
      </c>
      <c r="O207" s="84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161</v>
      </c>
      <c r="AT207" s="208" t="s">
        <v>285</v>
      </c>
      <c r="AU207" s="208" t="s">
        <v>79</v>
      </c>
      <c r="AY207" s="17" t="s">
        <v>114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7" t="s">
        <v>77</v>
      </c>
      <c r="BK207" s="209">
        <f>ROUND(I207*H207,2)</f>
        <v>0</v>
      </c>
      <c r="BL207" s="17" t="s">
        <v>122</v>
      </c>
      <c r="BM207" s="208" t="s">
        <v>410</v>
      </c>
    </row>
    <row r="208" s="2" customFormat="1" ht="16.5" customHeight="1">
      <c r="A208" s="38"/>
      <c r="B208" s="39"/>
      <c r="C208" s="228" t="s">
        <v>411</v>
      </c>
      <c r="D208" s="228" t="s">
        <v>285</v>
      </c>
      <c r="E208" s="229" t="s">
        <v>412</v>
      </c>
      <c r="F208" s="230" t="s">
        <v>413</v>
      </c>
      <c r="G208" s="231" t="s">
        <v>151</v>
      </c>
      <c r="H208" s="232">
        <v>44</v>
      </c>
      <c r="I208" s="233"/>
      <c r="J208" s="234">
        <f>ROUND(I208*H208,2)</f>
        <v>0</v>
      </c>
      <c r="K208" s="230" t="s">
        <v>19</v>
      </c>
      <c r="L208" s="235"/>
      <c r="M208" s="236" t="s">
        <v>19</v>
      </c>
      <c r="N208" s="237" t="s">
        <v>43</v>
      </c>
      <c r="O208" s="84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161</v>
      </c>
      <c r="AT208" s="208" t="s">
        <v>285</v>
      </c>
      <c r="AU208" s="208" t="s">
        <v>79</v>
      </c>
      <c r="AY208" s="17" t="s">
        <v>114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7" t="s">
        <v>77</v>
      </c>
      <c r="BK208" s="209">
        <f>ROUND(I208*H208,2)</f>
        <v>0</v>
      </c>
      <c r="BL208" s="17" t="s">
        <v>122</v>
      </c>
      <c r="BM208" s="208" t="s">
        <v>414</v>
      </c>
    </row>
    <row r="209" s="2" customFormat="1" ht="16.5" customHeight="1">
      <c r="A209" s="38"/>
      <c r="B209" s="39"/>
      <c r="C209" s="228" t="s">
        <v>415</v>
      </c>
      <c r="D209" s="228" t="s">
        <v>285</v>
      </c>
      <c r="E209" s="229" t="s">
        <v>416</v>
      </c>
      <c r="F209" s="230" t="s">
        <v>417</v>
      </c>
      <c r="G209" s="231" t="s">
        <v>151</v>
      </c>
      <c r="H209" s="232">
        <v>121</v>
      </c>
      <c r="I209" s="233"/>
      <c r="J209" s="234">
        <f>ROUND(I209*H209,2)</f>
        <v>0</v>
      </c>
      <c r="K209" s="230" t="s">
        <v>19</v>
      </c>
      <c r="L209" s="235"/>
      <c r="M209" s="236" t="s">
        <v>19</v>
      </c>
      <c r="N209" s="237" t="s">
        <v>43</v>
      </c>
      <c r="O209" s="84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161</v>
      </c>
      <c r="AT209" s="208" t="s">
        <v>285</v>
      </c>
      <c r="AU209" s="208" t="s">
        <v>79</v>
      </c>
      <c r="AY209" s="17" t="s">
        <v>114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77</v>
      </c>
      <c r="BK209" s="209">
        <f>ROUND(I209*H209,2)</f>
        <v>0</v>
      </c>
      <c r="BL209" s="17" t="s">
        <v>122</v>
      </c>
      <c r="BM209" s="208" t="s">
        <v>418</v>
      </c>
    </row>
    <row r="210" s="2" customFormat="1" ht="16.5" customHeight="1">
      <c r="A210" s="38"/>
      <c r="B210" s="39"/>
      <c r="C210" s="228" t="s">
        <v>419</v>
      </c>
      <c r="D210" s="228" t="s">
        <v>285</v>
      </c>
      <c r="E210" s="229" t="s">
        <v>420</v>
      </c>
      <c r="F210" s="230" t="s">
        <v>421</v>
      </c>
      <c r="G210" s="231" t="s">
        <v>151</v>
      </c>
      <c r="H210" s="232">
        <v>131</v>
      </c>
      <c r="I210" s="233"/>
      <c r="J210" s="234">
        <f>ROUND(I210*H210,2)</f>
        <v>0</v>
      </c>
      <c r="K210" s="230" t="s">
        <v>19</v>
      </c>
      <c r="L210" s="235"/>
      <c r="M210" s="236" t="s">
        <v>19</v>
      </c>
      <c r="N210" s="237" t="s">
        <v>43</v>
      </c>
      <c r="O210" s="84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161</v>
      </c>
      <c r="AT210" s="208" t="s">
        <v>285</v>
      </c>
      <c r="AU210" s="208" t="s">
        <v>79</v>
      </c>
      <c r="AY210" s="17" t="s">
        <v>114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7" t="s">
        <v>77</v>
      </c>
      <c r="BK210" s="209">
        <f>ROUND(I210*H210,2)</f>
        <v>0</v>
      </c>
      <c r="BL210" s="17" t="s">
        <v>122</v>
      </c>
      <c r="BM210" s="208" t="s">
        <v>422</v>
      </c>
    </row>
    <row r="211" s="2" customFormat="1" ht="16.5" customHeight="1">
      <c r="A211" s="38"/>
      <c r="B211" s="39"/>
      <c r="C211" s="228" t="s">
        <v>423</v>
      </c>
      <c r="D211" s="228" t="s">
        <v>285</v>
      </c>
      <c r="E211" s="229" t="s">
        <v>424</v>
      </c>
      <c r="F211" s="230" t="s">
        <v>425</v>
      </c>
      <c r="G211" s="231" t="s">
        <v>151</v>
      </c>
      <c r="H211" s="232">
        <v>10</v>
      </c>
      <c r="I211" s="233"/>
      <c r="J211" s="234">
        <f>ROUND(I211*H211,2)</f>
        <v>0</v>
      </c>
      <c r="K211" s="230" t="s">
        <v>19</v>
      </c>
      <c r="L211" s="235"/>
      <c r="M211" s="236" t="s">
        <v>19</v>
      </c>
      <c r="N211" s="237" t="s">
        <v>43</v>
      </c>
      <c r="O211" s="84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161</v>
      </c>
      <c r="AT211" s="208" t="s">
        <v>285</v>
      </c>
      <c r="AU211" s="208" t="s">
        <v>79</v>
      </c>
      <c r="AY211" s="17" t="s">
        <v>114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7" t="s">
        <v>77</v>
      </c>
      <c r="BK211" s="209">
        <f>ROUND(I211*H211,2)</f>
        <v>0</v>
      </c>
      <c r="BL211" s="17" t="s">
        <v>122</v>
      </c>
      <c r="BM211" s="208" t="s">
        <v>426</v>
      </c>
    </row>
    <row r="212" s="2" customFormat="1" ht="16.5" customHeight="1">
      <c r="A212" s="38"/>
      <c r="B212" s="39"/>
      <c r="C212" s="228" t="s">
        <v>427</v>
      </c>
      <c r="D212" s="228" t="s">
        <v>285</v>
      </c>
      <c r="E212" s="229" t="s">
        <v>428</v>
      </c>
      <c r="F212" s="230" t="s">
        <v>429</v>
      </c>
      <c r="G212" s="231" t="s">
        <v>151</v>
      </c>
      <c r="H212" s="232">
        <v>29</v>
      </c>
      <c r="I212" s="233"/>
      <c r="J212" s="234">
        <f>ROUND(I212*H212,2)</f>
        <v>0</v>
      </c>
      <c r="K212" s="230" t="s">
        <v>19</v>
      </c>
      <c r="L212" s="235"/>
      <c r="M212" s="236" t="s">
        <v>19</v>
      </c>
      <c r="N212" s="237" t="s">
        <v>43</v>
      </c>
      <c r="O212" s="84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161</v>
      </c>
      <c r="AT212" s="208" t="s">
        <v>285</v>
      </c>
      <c r="AU212" s="208" t="s">
        <v>79</v>
      </c>
      <c r="AY212" s="17" t="s">
        <v>114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7" t="s">
        <v>77</v>
      </c>
      <c r="BK212" s="209">
        <f>ROUND(I212*H212,2)</f>
        <v>0</v>
      </c>
      <c r="BL212" s="17" t="s">
        <v>122</v>
      </c>
      <c r="BM212" s="208" t="s">
        <v>430</v>
      </c>
    </row>
    <row r="213" s="2" customFormat="1" ht="16.5" customHeight="1">
      <c r="A213" s="38"/>
      <c r="B213" s="39"/>
      <c r="C213" s="228" t="s">
        <v>431</v>
      </c>
      <c r="D213" s="228" t="s">
        <v>285</v>
      </c>
      <c r="E213" s="229" t="s">
        <v>432</v>
      </c>
      <c r="F213" s="230" t="s">
        <v>433</v>
      </c>
      <c r="G213" s="231" t="s">
        <v>151</v>
      </c>
      <c r="H213" s="232">
        <v>50</v>
      </c>
      <c r="I213" s="233"/>
      <c r="J213" s="234">
        <f>ROUND(I213*H213,2)</f>
        <v>0</v>
      </c>
      <c r="K213" s="230" t="s">
        <v>19</v>
      </c>
      <c r="L213" s="235"/>
      <c r="M213" s="236" t="s">
        <v>19</v>
      </c>
      <c r="N213" s="237" t="s">
        <v>43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161</v>
      </c>
      <c r="AT213" s="208" t="s">
        <v>285</v>
      </c>
      <c r="AU213" s="208" t="s">
        <v>79</v>
      </c>
      <c r="AY213" s="17" t="s">
        <v>114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7" t="s">
        <v>77</v>
      </c>
      <c r="BK213" s="209">
        <f>ROUND(I213*H213,2)</f>
        <v>0</v>
      </c>
      <c r="BL213" s="17" t="s">
        <v>122</v>
      </c>
      <c r="BM213" s="208" t="s">
        <v>434</v>
      </c>
    </row>
    <row r="214" s="2" customFormat="1" ht="16.5" customHeight="1">
      <c r="A214" s="38"/>
      <c r="B214" s="39"/>
      <c r="C214" s="228" t="s">
        <v>435</v>
      </c>
      <c r="D214" s="228" t="s">
        <v>285</v>
      </c>
      <c r="E214" s="229" t="s">
        <v>436</v>
      </c>
      <c r="F214" s="230" t="s">
        <v>437</v>
      </c>
      <c r="G214" s="231" t="s">
        <v>151</v>
      </c>
      <c r="H214" s="232">
        <v>25</v>
      </c>
      <c r="I214" s="233"/>
      <c r="J214" s="234">
        <f>ROUND(I214*H214,2)</f>
        <v>0</v>
      </c>
      <c r="K214" s="230" t="s">
        <v>19</v>
      </c>
      <c r="L214" s="235"/>
      <c r="M214" s="236" t="s">
        <v>19</v>
      </c>
      <c r="N214" s="237" t="s">
        <v>43</v>
      </c>
      <c r="O214" s="84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161</v>
      </c>
      <c r="AT214" s="208" t="s">
        <v>285</v>
      </c>
      <c r="AU214" s="208" t="s">
        <v>79</v>
      </c>
      <c r="AY214" s="17" t="s">
        <v>114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7" t="s">
        <v>77</v>
      </c>
      <c r="BK214" s="209">
        <f>ROUND(I214*H214,2)</f>
        <v>0</v>
      </c>
      <c r="BL214" s="17" t="s">
        <v>122</v>
      </c>
      <c r="BM214" s="208" t="s">
        <v>438</v>
      </c>
    </row>
    <row r="215" s="2" customFormat="1" ht="16.5" customHeight="1">
      <c r="A215" s="38"/>
      <c r="B215" s="39"/>
      <c r="C215" s="228" t="s">
        <v>439</v>
      </c>
      <c r="D215" s="228" t="s">
        <v>285</v>
      </c>
      <c r="E215" s="229" t="s">
        <v>440</v>
      </c>
      <c r="F215" s="230" t="s">
        <v>441</v>
      </c>
      <c r="G215" s="231" t="s">
        <v>151</v>
      </c>
      <c r="H215" s="232">
        <v>17</v>
      </c>
      <c r="I215" s="233"/>
      <c r="J215" s="234">
        <f>ROUND(I215*H215,2)</f>
        <v>0</v>
      </c>
      <c r="K215" s="230" t="s">
        <v>19</v>
      </c>
      <c r="L215" s="235"/>
      <c r="M215" s="236" t="s">
        <v>19</v>
      </c>
      <c r="N215" s="237" t="s">
        <v>43</v>
      </c>
      <c r="O215" s="84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161</v>
      </c>
      <c r="AT215" s="208" t="s">
        <v>285</v>
      </c>
      <c r="AU215" s="208" t="s">
        <v>79</v>
      </c>
      <c r="AY215" s="17" t="s">
        <v>114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7" t="s">
        <v>77</v>
      </c>
      <c r="BK215" s="209">
        <f>ROUND(I215*H215,2)</f>
        <v>0</v>
      </c>
      <c r="BL215" s="17" t="s">
        <v>122</v>
      </c>
      <c r="BM215" s="208" t="s">
        <v>442</v>
      </c>
    </row>
    <row r="216" s="2" customFormat="1" ht="16.5" customHeight="1">
      <c r="A216" s="38"/>
      <c r="B216" s="39"/>
      <c r="C216" s="228" t="s">
        <v>443</v>
      </c>
      <c r="D216" s="228" t="s">
        <v>285</v>
      </c>
      <c r="E216" s="229" t="s">
        <v>444</v>
      </c>
      <c r="F216" s="230" t="s">
        <v>445</v>
      </c>
      <c r="G216" s="231" t="s">
        <v>151</v>
      </c>
      <c r="H216" s="232">
        <v>5</v>
      </c>
      <c r="I216" s="233"/>
      <c r="J216" s="234">
        <f>ROUND(I216*H216,2)</f>
        <v>0</v>
      </c>
      <c r="K216" s="230" t="s">
        <v>19</v>
      </c>
      <c r="L216" s="235"/>
      <c r="M216" s="236" t="s">
        <v>19</v>
      </c>
      <c r="N216" s="237" t="s">
        <v>43</v>
      </c>
      <c r="O216" s="84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161</v>
      </c>
      <c r="AT216" s="208" t="s">
        <v>285</v>
      </c>
      <c r="AU216" s="208" t="s">
        <v>79</v>
      </c>
      <c r="AY216" s="17" t="s">
        <v>114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77</v>
      </c>
      <c r="BK216" s="209">
        <f>ROUND(I216*H216,2)</f>
        <v>0</v>
      </c>
      <c r="BL216" s="17" t="s">
        <v>122</v>
      </c>
      <c r="BM216" s="208" t="s">
        <v>446</v>
      </c>
    </row>
    <row r="217" s="2" customFormat="1" ht="16.5" customHeight="1">
      <c r="A217" s="38"/>
      <c r="B217" s="39"/>
      <c r="C217" s="228" t="s">
        <v>447</v>
      </c>
      <c r="D217" s="228" t="s">
        <v>285</v>
      </c>
      <c r="E217" s="229" t="s">
        <v>448</v>
      </c>
      <c r="F217" s="230" t="s">
        <v>449</v>
      </c>
      <c r="G217" s="231" t="s">
        <v>151</v>
      </c>
      <c r="H217" s="232">
        <v>19</v>
      </c>
      <c r="I217" s="233"/>
      <c r="J217" s="234">
        <f>ROUND(I217*H217,2)</f>
        <v>0</v>
      </c>
      <c r="K217" s="230" t="s">
        <v>19</v>
      </c>
      <c r="L217" s="235"/>
      <c r="M217" s="236" t="s">
        <v>19</v>
      </c>
      <c r="N217" s="237" t="s">
        <v>43</v>
      </c>
      <c r="O217" s="84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161</v>
      </c>
      <c r="AT217" s="208" t="s">
        <v>285</v>
      </c>
      <c r="AU217" s="208" t="s">
        <v>79</v>
      </c>
      <c r="AY217" s="17" t="s">
        <v>114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7" t="s">
        <v>77</v>
      </c>
      <c r="BK217" s="209">
        <f>ROUND(I217*H217,2)</f>
        <v>0</v>
      </c>
      <c r="BL217" s="17" t="s">
        <v>122</v>
      </c>
      <c r="BM217" s="208" t="s">
        <v>450</v>
      </c>
    </row>
    <row r="218" s="12" customFormat="1" ht="25.92" customHeight="1">
      <c r="A218" s="12"/>
      <c r="B218" s="181"/>
      <c r="C218" s="182"/>
      <c r="D218" s="183" t="s">
        <v>71</v>
      </c>
      <c r="E218" s="184" t="s">
        <v>451</v>
      </c>
      <c r="F218" s="184" t="s">
        <v>452</v>
      </c>
      <c r="G218" s="182"/>
      <c r="H218" s="182"/>
      <c r="I218" s="185"/>
      <c r="J218" s="186">
        <f>BK218</f>
        <v>0</v>
      </c>
      <c r="K218" s="182"/>
      <c r="L218" s="187"/>
      <c r="M218" s="188"/>
      <c r="N218" s="189"/>
      <c r="O218" s="189"/>
      <c r="P218" s="190">
        <f>P219+P255</f>
        <v>0</v>
      </c>
      <c r="Q218" s="189"/>
      <c r="R218" s="190">
        <f>R219+R255</f>
        <v>0.74627999999999994</v>
      </c>
      <c r="S218" s="189"/>
      <c r="T218" s="191">
        <f>T219+T255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2" t="s">
        <v>77</v>
      </c>
      <c r="AT218" s="193" t="s">
        <v>71</v>
      </c>
      <c r="AU218" s="193" t="s">
        <v>72</v>
      </c>
      <c r="AY218" s="192" t="s">
        <v>114</v>
      </c>
      <c r="BK218" s="194">
        <f>BK219+BK255</f>
        <v>0</v>
      </c>
    </row>
    <row r="219" s="12" customFormat="1" ht="22.8" customHeight="1">
      <c r="A219" s="12"/>
      <c r="B219" s="181"/>
      <c r="C219" s="182"/>
      <c r="D219" s="183" t="s">
        <v>71</v>
      </c>
      <c r="E219" s="195" t="s">
        <v>453</v>
      </c>
      <c r="F219" s="195" t="s">
        <v>116</v>
      </c>
      <c r="G219" s="182"/>
      <c r="H219" s="182"/>
      <c r="I219" s="185"/>
      <c r="J219" s="196">
        <f>BK219</f>
        <v>0</v>
      </c>
      <c r="K219" s="182"/>
      <c r="L219" s="187"/>
      <c r="M219" s="188"/>
      <c r="N219" s="189"/>
      <c r="O219" s="189"/>
      <c r="P219" s="190">
        <f>SUM(P220:P254)</f>
        <v>0</v>
      </c>
      <c r="Q219" s="189"/>
      <c r="R219" s="190">
        <f>SUM(R220:R254)</f>
        <v>0.00028000000000000003</v>
      </c>
      <c r="S219" s="189"/>
      <c r="T219" s="191">
        <f>SUM(T220:T254)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2" t="s">
        <v>77</v>
      </c>
      <c r="AT219" s="193" t="s">
        <v>71</v>
      </c>
      <c r="AU219" s="193" t="s">
        <v>77</v>
      </c>
      <c r="AY219" s="192" t="s">
        <v>114</v>
      </c>
      <c r="BK219" s="194">
        <f>SUM(BK220:BK254)</f>
        <v>0</v>
      </c>
    </row>
    <row r="220" s="2" customFormat="1" ht="16.5" customHeight="1">
      <c r="A220" s="38"/>
      <c r="B220" s="39"/>
      <c r="C220" s="197" t="s">
        <v>454</v>
      </c>
      <c r="D220" s="197" t="s">
        <v>117</v>
      </c>
      <c r="E220" s="198" t="s">
        <v>455</v>
      </c>
      <c r="F220" s="199" t="s">
        <v>456</v>
      </c>
      <c r="G220" s="200" t="s">
        <v>120</v>
      </c>
      <c r="H220" s="201">
        <v>3198</v>
      </c>
      <c r="I220" s="202"/>
      <c r="J220" s="203">
        <f>ROUND(I220*H220,2)</f>
        <v>0</v>
      </c>
      <c r="K220" s="199" t="s">
        <v>121</v>
      </c>
      <c r="L220" s="44"/>
      <c r="M220" s="204" t="s">
        <v>19</v>
      </c>
      <c r="N220" s="205" t="s">
        <v>43</v>
      </c>
      <c r="O220" s="84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122</v>
      </c>
      <c r="AT220" s="208" t="s">
        <v>117</v>
      </c>
      <c r="AU220" s="208" t="s">
        <v>79</v>
      </c>
      <c r="AY220" s="17" t="s">
        <v>114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7" t="s">
        <v>77</v>
      </c>
      <c r="BK220" s="209">
        <f>ROUND(I220*H220,2)</f>
        <v>0</v>
      </c>
      <c r="BL220" s="17" t="s">
        <v>122</v>
      </c>
      <c r="BM220" s="208" t="s">
        <v>457</v>
      </c>
    </row>
    <row r="221" s="2" customFormat="1">
      <c r="A221" s="38"/>
      <c r="B221" s="39"/>
      <c r="C221" s="40"/>
      <c r="D221" s="210" t="s">
        <v>124</v>
      </c>
      <c r="E221" s="40"/>
      <c r="F221" s="211" t="s">
        <v>458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124</v>
      </c>
      <c r="AU221" s="17" t="s">
        <v>79</v>
      </c>
    </row>
    <row r="222" s="2" customFormat="1">
      <c r="A222" s="38"/>
      <c r="B222" s="39"/>
      <c r="C222" s="40"/>
      <c r="D222" s="215" t="s">
        <v>144</v>
      </c>
      <c r="E222" s="40"/>
      <c r="F222" s="216" t="s">
        <v>459</v>
      </c>
      <c r="G222" s="40"/>
      <c r="H222" s="40"/>
      <c r="I222" s="212"/>
      <c r="J222" s="40"/>
      <c r="K222" s="40"/>
      <c r="L222" s="44"/>
      <c r="M222" s="213"/>
      <c r="N222" s="214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144</v>
      </c>
      <c r="AU222" s="17" t="s">
        <v>79</v>
      </c>
    </row>
    <row r="223" s="13" customFormat="1">
      <c r="A223" s="13"/>
      <c r="B223" s="217"/>
      <c r="C223" s="218"/>
      <c r="D223" s="215" t="s">
        <v>146</v>
      </c>
      <c r="E223" s="219" t="s">
        <v>19</v>
      </c>
      <c r="F223" s="220" t="s">
        <v>460</v>
      </c>
      <c r="G223" s="218"/>
      <c r="H223" s="221">
        <v>3198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7" t="s">
        <v>146</v>
      </c>
      <c r="AU223" s="227" t="s">
        <v>79</v>
      </c>
      <c r="AV223" s="13" t="s">
        <v>79</v>
      </c>
      <c r="AW223" s="13" t="s">
        <v>33</v>
      </c>
      <c r="AX223" s="13" t="s">
        <v>77</v>
      </c>
      <c r="AY223" s="227" t="s">
        <v>114</v>
      </c>
    </row>
    <row r="224" s="2" customFormat="1" ht="16.5" customHeight="1">
      <c r="A224" s="38"/>
      <c r="B224" s="39"/>
      <c r="C224" s="197" t="s">
        <v>461</v>
      </c>
      <c r="D224" s="197" t="s">
        <v>117</v>
      </c>
      <c r="E224" s="198" t="s">
        <v>248</v>
      </c>
      <c r="F224" s="199" t="s">
        <v>249</v>
      </c>
      <c r="G224" s="200" t="s">
        <v>120</v>
      </c>
      <c r="H224" s="201">
        <v>159.90000000000001</v>
      </c>
      <c r="I224" s="202"/>
      <c r="J224" s="203">
        <f>ROUND(I224*H224,2)</f>
        <v>0</v>
      </c>
      <c r="K224" s="199" t="s">
        <v>121</v>
      </c>
      <c r="L224" s="44"/>
      <c r="M224" s="204" t="s">
        <v>19</v>
      </c>
      <c r="N224" s="205" t="s">
        <v>43</v>
      </c>
      <c r="O224" s="84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122</v>
      </c>
      <c r="AT224" s="208" t="s">
        <v>117</v>
      </c>
      <c r="AU224" s="208" t="s">
        <v>79</v>
      </c>
      <c r="AY224" s="17" t="s">
        <v>114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7" t="s">
        <v>77</v>
      </c>
      <c r="BK224" s="209">
        <f>ROUND(I224*H224,2)</f>
        <v>0</v>
      </c>
      <c r="BL224" s="17" t="s">
        <v>122</v>
      </c>
      <c r="BM224" s="208" t="s">
        <v>462</v>
      </c>
    </row>
    <row r="225" s="2" customFormat="1">
      <c r="A225" s="38"/>
      <c r="B225" s="39"/>
      <c r="C225" s="40"/>
      <c r="D225" s="210" t="s">
        <v>124</v>
      </c>
      <c r="E225" s="40"/>
      <c r="F225" s="211" t="s">
        <v>251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124</v>
      </c>
      <c r="AU225" s="17" t="s">
        <v>79</v>
      </c>
    </row>
    <row r="226" s="2" customFormat="1">
      <c r="A226" s="38"/>
      <c r="B226" s="39"/>
      <c r="C226" s="40"/>
      <c r="D226" s="215" t="s">
        <v>144</v>
      </c>
      <c r="E226" s="40"/>
      <c r="F226" s="216" t="s">
        <v>463</v>
      </c>
      <c r="G226" s="40"/>
      <c r="H226" s="40"/>
      <c r="I226" s="212"/>
      <c r="J226" s="40"/>
      <c r="K226" s="40"/>
      <c r="L226" s="44"/>
      <c r="M226" s="213"/>
      <c r="N226" s="214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144</v>
      </c>
      <c r="AU226" s="17" t="s">
        <v>79</v>
      </c>
    </row>
    <row r="227" s="2" customFormat="1" ht="16.5" customHeight="1">
      <c r="A227" s="38"/>
      <c r="B227" s="39"/>
      <c r="C227" s="197" t="s">
        <v>464</v>
      </c>
      <c r="D227" s="197" t="s">
        <v>117</v>
      </c>
      <c r="E227" s="198" t="s">
        <v>162</v>
      </c>
      <c r="F227" s="199" t="s">
        <v>163</v>
      </c>
      <c r="G227" s="200" t="s">
        <v>151</v>
      </c>
      <c r="H227" s="201">
        <v>2</v>
      </c>
      <c r="I227" s="202"/>
      <c r="J227" s="203">
        <f>ROUND(I227*H227,2)</f>
        <v>0</v>
      </c>
      <c r="K227" s="199" t="s">
        <v>121</v>
      </c>
      <c r="L227" s="44"/>
      <c r="M227" s="204" t="s">
        <v>19</v>
      </c>
      <c r="N227" s="205" t="s">
        <v>43</v>
      </c>
      <c r="O227" s="84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122</v>
      </c>
      <c r="AT227" s="208" t="s">
        <v>117</v>
      </c>
      <c r="AU227" s="208" t="s">
        <v>79</v>
      </c>
      <c r="AY227" s="17" t="s">
        <v>114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77</v>
      </c>
      <c r="BK227" s="209">
        <f>ROUND(I227*H227,2)</f>
        <v>0</v>
      </c>
      <c r="BL227" s="17" t="s">
        <v>122</v>
      </c>
      <c r="BM227" s="208" t="s">
        <v>465</v>
      </c>
    </row>
    <row r="228" s="2" customFormat="1">
      <c r="A228" s="38"/>
      <c r="B228" s="39"/>
      <c r="C228" s="40"/>
      <c r="D228" s="210" t="s">
        <v>124</v>
      </c>
      <c r="E228" s="40"/>
      <c r="F228" s="211" t="s">
        <v>165</v>
      </c>
      <c r="G228" s="40"/>
      <c r="H228" s="40"/>
      <c r="I228" s="212"/>
      <c r="J228" s="40"/>
      <c r="K228" s="40"/>
      <c r="L228" s="44"/>
      <c r="M228" s="213"/>
      <c r="N228" s="21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124</v>
      </c>
      <c r="AU228" s="17" t="s">
        <v>79</v>
      </c>
    </row>
    <row r="229" s="2" customFormat="1">
      <c r="A229" s="38"/>
      <c r="B229" s="39"/>
      <c r="C229" s="40"/>
      <c r="D229" s="215" t="s">
        <v>144</v>
      </c>
      <c r="E229" s="40"/>
      <c r="F229" s="216" t="s">
        <v>466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144</v>
      </c>
      <c r="AU229" s="17" t="s">
        <v>79</v>
      </c>
    </row>
    <row r="230" s="2" customFormat="1" ht="16.5" customHeight="1">
      <c r="A230" s="38"/>
      <c r="B230" s="39"/>
      <c r="C230" s="197" t="s">
        <v>467</v>
      </c>
      <c r="D230" s="197" t="s">
        <v>117</v>
      </c>
      <c r="E230" s="198" t="s">
        <v>179</v>
      </c>
      <c r="F230" s="199" t="s">
        <v>180</v>
      </c>
      <c r="G230" s="200" t="s">
        <v>151</v>
      </c>
      <c r="H230" s="201">
        <v>2</v>
      </c>
      <c r="I230" s="202"/>
      <c r="J230" s="203">
        <f>ROUND(I230*H230,2)</f>
        <v>0</v>
      </c>
      <c r="K230" s="199" t="s">
        <v>121</v>
      </c>
      <c r="L230" s="44"/>
      <c r="M230" s="204" t="s">
        <v>19</v>
      </c>
      <c r="N230" s="205" t="s">
        <v>43</v>
      </c>
      <c r="O230" s="84"/>
      <c r="P230" s="206">
        <f>O230*H230</f>
        <v>0</v>
      </c>
      <c r="Q230" s="206">
        <v>6.0000000000000002E-05</v>
      </c>
      <c r="R230" s="206">
        <f>Q230*H230</f>
        <v>0.00012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122</v>
      </c>
      <c r="AT230" s="208" t="s">
        <v>117</v>
      </c>
      <c r="AU230" s="208" t="s">
        <v>79</v>
      </c>
      <c r="AY230" s="17" t="s">
        <v>114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77</v>
      </c>
      <c r="BK230" s="209">
        <f>ROUND(I230*H230,2)</f>
        <v>0</v>
      </c>
      <c r="BL230" s="17" t="s">
        <v>122</v>
      </c>
      <c r="BM230" s="208" t="s">
        <v>468</v>
      </c>
    </row>
    <row r="231" s="2" customFormat="1">
      <c r="A231" s="38"/>
      <c r="B231" s="39"/>
      <c r="C231" s="40"/>
      <c r="D231" s="210" t="s">
        <v>124</v>
      </c>
      <c r="E231" s="40"/>
      <c r="F231" s="211" t="s">
        <v>182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124</v>
      </c>
      <c r="AU231" s="17" t="s">
        <v>79</v>
      </c>
    </row>
    <row r="232" s="2" customFormat="1">
      <c r="A232" s="38"/>
      <c r="B232" s="39"/>
      <c r="C232" s="40"/>
      <c r="D232" s="215" t="s">
        <v>144</v>
      </c>
      <c r="E232" s="40"/>
      <c r="F232" s="216" t="s">
        <v>469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144</v>
      </c>
      <c r="AU232" s="17" t="s">
        <v>79</v>
      </c>
    </row>
    <row r="233" s="2" customFormat="1" ht="16.5" customHeight="1">
      <c r="A233" s="38"/>
      <c r="B233" s="39"/>
      <c r="C233" s="197" t="s">
        <v>470</v>
      </c>
      <c r="D233" s="197" t="s">
        <v>117</v>
      </c>
      <c r="E233" s="198" t="s">
        <v>471</v>
      </c>
      <c r="F233" s="199" t="s">
        <v>472</v>
      </c>
      <c r="G233" s="200" t="s">
        <v>151</v>
      </c>
      <c r="H233" s="201">
        <v>44</v>
      </c>
      <c r="I233" s="202"/>
      <c r="J233" s="203">
        <f>ROUND(I233*H233,2)</f>
        <v>0</v>
      </c>
      <c r="K233" s="199" t="s">
        <v>19</v>
      </c>
      <c r="L233" s="44"/>
      <c r="M233" s="204" t="s">
        <v>19</v>
      </c>
      <c r="N233" s="205" t="s">
        <v>43</v>
      </c>
      <c r="O233" s="84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122</v>
      </c>
      <c r="AT233" s="208" t="s">
        <v>117</v>
      </c>
      <c r="AU233" s="208" t="s">
        <v>79</v>
      </c>
      <c r="AY233" s="17" t="s">
        <v>114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7" t="s">
        <v>77</v>
      </c>
      <c r="BK233" s="209">
        <f>ROUND(I233*H233,2)</f>
        <v>0</v>
      </c>
      <c r="BL233" s="17" t="s">
        <v>122</v>
      </c>
      <c r="BM233" s="208" t="s">
        <v>473</v>
      </c>
    </row>
    <row r="234" s="2" customFormat="1">
      <c r="A234" s="38"/>
      <c r="B234" s="39"/>
      <c r="C234" s="40"/>
      <c r="D234" s="215" t="s">
        <v>144</v>
      </c>
      <c r="E234" s="40"/>
      <c r="F234" s="216" t="s">
        <v>474</v>
      </c>
      <c r="G234" s="40"/>
      <c r="H234" s="40"/>
      <c r="I234" s="212"/>
      <c r="J234" s="40"/>
      <c r="K234" s="40"/>
      <c r="L234" s="44"/>
      <c r="M234" s="213"/>
      <c r="N234" s="214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144</v>
      </c>
      <c r="AU234" s="17" t="s">
        <v>79</v>
      </c>
    </row>
    <row r="235" s="2" customFormat="1" ht="16.5" customHeight="1">
      <c r="A235" s="38"/>
      <c r="B235" s="39"/>
      <c r="C235" s="197" t="s">
        <v>475</v>
      </c>
      <c r="D235" s="197" t="s">
        <v>117</v>
      </c>
      <c r="E235" s="198" t="s">
        <v>229</v>
      </c>
      <c r="F235" s="199" t="s">
        <v>230</v>
      </c>
      <c r="G235" s="200" t="s">
        <v>151</v>
      </c>
      <c r="H235" s="201">
        <v>8</v>
      </c>
      <c r="I235" s="202"/>
      <c r="J235" s="203">
        <f>ROUND(I235*H235,2)</f>
        <v>0</v>
      </c>
      <c r="K235" s="199" t="s">
        <v>121</v>
      </c>
      <c r="L235" s="44"/>
      <c r="M235" s="204" t="s">
        <v>19</v>
      </c>
      <c r="N235" s="205" t="s">
        <v>43</v>
      </c>
      <c r="O235" s="84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122</v>
      </c>
      <c r="AT235" s="208" t="s">
        <v>117</v>
      </c>
      <c r="AU235" s="208" t="s">
        <v>79</v>
      </c>
      <c r="AY235" s="17" t="s">
        <v>114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7" t="s">
        <v>77</v>
      </c>
      <c r="BK235" s="209">
        <f>ROUND(I235*H235,2)</f>
        <v>0</v>
      </c>
      <c r="BL235" s="17" t="s">
        <v>122</v>
      </c>
      <c r="BM235" s="208" t="s">
        <v>476</v>
      </c>
    </row>
    <row r="236" s="2" customFormat="1">
      <c r="A236" s="38"/>
      <c r="B236" s="39"/>
      <c r="C236" s="40"/>
      <c r="D236" s="210" t="s">
        <v>124</v>
      </c>
      <c r="E236" s="40"/>
      <c r="F236" s="211" t="s">
        <v>232</v>
      </c>
      <c r="G236" s="40"/>
      <c r="H236" s="40"/>
      <c r="I236" s="212"/>
      <c r="J236" s="40"/>
      <c r="K236" s="40"/>
      <c r="L236" s="44"/>
      <c r="M236" s="213"/>
      <c r="N236" s="214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124</v>
      </c>
      <c r="AU236" s="17" t="s">
        <v>79</v>
      </c>
    </row>
    <row r="237" s="2" customFormat="1">
      <c r="A237" s="38"/>
      <c r="B237" s="39"/>
      <c r="C237" s="40"/>
      <c r="D237" s="215" t="s">
        <v>144</v>
      </c>
      <c r="E237" s="40"/>
      <c r="F237" s="216" t="s">
        <v>477</v>
      </c>
      <c r="G237" s="40"/>
      <c r="H237" s="40"/>
      <c r="I237" s="212"/>
      <c r="J237" s="40"/>
      <c r="K237" s="40"/>
      <c r="L237" s="44"/>
      <c r="M237" s="213"/>
      <c r="N237" s="214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144</v>
      </c>
      <c r="AU237" s="17" t="s">
        <v>79</v>
      </c>
    </row>
    <row r="238" s="2" customFormat="1" ht="16.5" customHeight="1">
      <c r="A238" s="38"/>
      <c r="B238" s="39"/>
      <c r="C238" s="197" t="s">
        <v>478</v>
      </c>
      <c r="D238" s="197" t="s">
        <v>117</v>
      </c>
      <c r="E238" s="198" t="s">
        <v>479</v>
      </c>
      <c r="F238" s="199" t="s">
        <v>480</v>
      </c>
      <c r="G238" s="200" t="s">
        <v>151</v>
      </c>
      <c r="H238" s="201">
        <v>8</v>
      </c>
      <c r="I238" s="202"/>
      <c r="J238" s="203">
        <f>ROUND(I238*H238,2)</f>
        <v>0</v>
      </c>
      <c r="K238" s="199" t="s">
        <v>121</v>
      </c>
      <c r="L238" s="44"/>
      <c r="M238" s="204" t="s">
        <v>19</v>
      </c>
      <c r="N238" s="205" t="s">
        <v>43</v>
      </c>
      <c r="O238" s="84"/>
      <c r="P238" s="206">
        <f>O238*H238</f>
        <v>0</v>
      </c>
      <c r="Q238" s="206">
        <v>2.0000000000000002E-05</v>
      </c>
      <c r="R238" s="206">
        <f>Q238*H238</f>
        <v>0.00016000000000000001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122</v>
      </c>
      <c r="AT238" s="208" t="s">
        <v>117</v>
      </c>
      <c r="AU238" s="208" t="s">
        <v>79</v>
      </c>
      <c r="AY238" s="17" t="s">
        <v>114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7" t="s">
        <v>77</v>
      </c>
      <c r="BK238" s="209">
        <f>ROUND(I238*H238,2)</f>
        <v>0</v>
      </c>
      <c r="BL238" s="17" t="s">
        <v>122</v>
      </c>
      <c r="BM238" s="208" t="s">
        <v>481</v>
      </c>
    </row>
    <row r="239" s="2" customFormat="1">
      <c r="A239" s="38"/>
      <c r="B239" s="39"/>
      <c r="C239" s="40"/>
      <c r="D239" s="210" t="s">
        <v>124</v>
      </c>
      <c r="E239" s="40"/>
      <c r="F239" s="211" t="s">
        <v>482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124</v>
      </c>
      <c r="AU239" s="17" t="s">
        <v>79</v>
      </c>
    </row>
    <row r="240" s="2" customFormat="1">
      <c r="A240" s="38"/>
      <c r="B240" s="39"/>
      <c r="C240" s="40"/>
      <c r="D240" s="215" t="s">
        <v>144</v>
      </c>
      <c r="E240" s="40"/>
      <c r="F240" s="216" t="s">
        <v>483</v>
      </c>
      <c r="G240" s="40"/>
      <c r="H240" s="40"/>
      <c r="I240" s="212"/>
      <c r="J240" s="40"/>
      <c r="K240" s="40"/>
      <c r="L240" s="44"/>
      <c r="M240" s="213"/>
      <c r="N240" s="214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144</v>
      </c>
      <c r="AU240" s="17" t="s">
        <v>79</v>
      </c>
    </row>
    <row r="241" s="2" customFormat="1" ht="16.5" customHeight="1">
      <c r="A241" s="38"/>
      <c r="B241" s="39"/>
      <c r="C241" s="197" t="s">
        <v>484</v>
      </c>
      <c r="D241" s="197" t="s">
        <v>117</v>
      </c>
      <c r="E241" s="198" t="s">
        <v>254</v>
      </c>
      <c r="F241" s="199" t="s">
        <v>255</v>
      </c>
      <c r="G241" s="200" t="s">
        <v>256</v>
      </c>
      <c r="H241" s="201">
        <v>71.849999999999994</v>
      </c>
      <c r="I241" s="202"/>
      <c r="J241" s="203">
        <f>ROUND(I241*H241,2)</f>
        <v>0</v>
      </c>
      <c r="K241" s="199" t="s">
        <v>121</v>
      </c>
      <c r="L241" s="44"/>
      <c r="M241" s="204" t="s">
        <v>19</v>
      </c>
      <c r="N241" s="205" t="s">
        <v>43</v>
      </c>
      <c r="O241" s="84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8" t="s">
        <v>122</v>
      </c>
      <c r="AT241" s="208" t="s">
        <v>117</v>
      </c>
      <c r="AU241" s="208" t="s">
        <v>79</v>
      </c>
      <c r="AY241" s="17" t="s">
        <v>114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7" t="s">
        <v>77</v>
      </c>
      <c r="BK241" s="209">
        <f>ROUND(I241*H241,2)</f>
        <v>0</v>
      </c>
      <c r="BL241" s="17" t="s">
        <v>122</v>
      </c>
      <c r="BM241" s="208" t="s">
        <v>485</v>
      </c>
    </row>
    <row r="242" s="2" customFormat="1">
      <c r="A242" s="38"/>
      <c r="B242" s="39"/>
      <c r="C242" s="40"/>
      <c r="D242" s="210" t="s">
        <v>124</v>
      </c>
      <c r="E242" s="40"/>
      <c r="F242" s="211" t="s">
        <v>258</v>
      </c>
      <c r="G242" s="40"/>
      <c r="H242" s="40"/>
      <c r="I242" s="212"/>
      <c r="J242" s="40"/>
      <c r="K242" s="40"/>
      <c r="L242" s="44"/>
      <c r="M242" s="213"/>
      <c r="N242" s="214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124</v>
      </c>
      <c r="AU242" s="17" t="s">
        <v>79</v>
      </c>
    </row>
    <row r="243" s="2" customFormat="1">
      <c r="A243" s="38"/>
      <c r="B243" s="39"/>
      <c r="C243" s="40"/>
      <c r="D243" s="215" t="s">
        <v>144</v>
      </c>
      <c r="E243" s="40"/>
      <c r="F243" s="216" t="s">
        <v>259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144</v>
      </c>
      <c r="AU243" s="17" t="s">
        <v>79</v>
      </c>
    </row>
    <row r="244" s="2" customFormat="1" ht="16.5" customHeight="1">
      <c r="A244" s="38"/>
      <c r="B244" s="39"/>
      <c r="C244" s="197" t="s">
        <v>486</v>
      </c>
      <c r="D244" s="197" t="s">
        <v>117</v>
      </c>
      <c r="E244" s="198" t="s">
        <v>261</v>
      </c>
      <c r="F244" s="199" t="s">
        <v>262</v>
      </c>
      <c r="G244" s="200" t="s">
        <v>256</v>
      </c>
      <c r="H244" s="201">
        <v>359.25</v>
      </c>
      <c r="I244" s="202"/>
      <c r="J244" s="203">
        <f>ROUND(I244*H244,2)</f>
        <v>0</v>
      </c>
      <c r="K244" s="199" t="s">
        <v>121</v>
      </c>
      <c r="L244" s="44"/>
      <c r="M244" s="204" t="s">
        <v>19</v>
      </c>
      <c r="N244" s="205" t="s">
        <v>43</v>
      </c>
      <c r="O244" s="84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8" t="s">
        <v>122</v>
      </c>
      <c r="AT244" s="208" t="s">
        <v>117</v>
      </c>
      <c r="AU244" s="208" t="s">
        <v>79</v>
      </c>
      <c r="AY244" s="17" t="s">
        <v>114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7" t="s">
        <v>77</v>
      </c>
      <c r="BK244" s="209">
        <f>ROUND(I244*H244,2)</f>
        <v>0</v>
      </c>
      <c r="BL244" s="17" t="s">
        <v>122</v>
      </c>
      <c r="BM244" s="208" t="s">
        <v>487</v>
      </c>
    </row>
    <row r="245" s="2" customFormat="1">
      <c r="A245" s="38"/>
      <c r="B245" s="39"/>
      <c r="C245" s="40"/>
      <c r="D245" s="210" t="s">
        <v>124</v>
      </c>
      <c r="E245" s="40"/>
      <c r="F245" s="211" t="s">
        <v>264</v>
      </c>
      <c r="G245" s="40"/>
      <c r="H245" s="40"/>
      <c r="I245" s="212"/>
      <c r="J245" s="40"/>
      <c r="K245" s="40"/>
      <c r="L245" s="44"/>
      <c r="M245" s="213"/>
      <c r="N245" s="214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124</v>
      </c>
      <c r="AU245" s="17" t="s">
        <v>79</v>
      </c>
    </row>
    <row r="246" s="2" customFormat="1">
      <c r="A246" s="38"/>
      <c r="B246" s="39"/>
      <c r="C246" s="40"/>
      <c r="D246" s="215" t="s">
        <v>144</v>
      </c>
      <c r="E246" s="40"/>
      <c r="F246" s="216" t="s">
        <v>488</v>
      </c>
      <c r="G246" s="40"/>
      <c r="H246" s="40"/>
      <c r="I246" s="212"/>
      <c r="J246" s="40"/>
      <c r="K246" s="40"/>
      <c r="L246" s="44"/>
      <c r="M246" s="213"/>
      <c r="N246" s="214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144</v>
      </c>
      <c r="AU246" s="17" t="s">
        <v>79</v>
      </c>
    </row>
    <row r="247" s="13" customFormat="1">
      <c r="A247" s="13"/>
      <c r="B247" s="217"/>
      <c r="C247" s="218"/>
      <c r="D247" s="215" t="s">
        <v>146</v>
      </c>
      <c r="E247" s="219" t="s">
        <v>19</v>
      </c>
      <c r="F247" s="220" t="s">
        <v>489</v>
      </c>
      <c r="G247" s="218"/>
      <c r="H247" s="221">
        <v>359.25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7" t="s">
        <v>146</v>
      </c>
      <c r="AU247" s="227" t="s">
        <v>79</v>
      </c>
      <c r="AV247" s="13" t="s">
        <v>79</v>
      </c>
      <c r="AW247" s="13" t="s">
        <v>33</v>
      </c>
      <c r="AX247" s="13" t="s">
        <v>77</v>
      </c>
      <c r="AY247" s="227" t="s">
        <v>114</v>
      </c>
    </row>
    <row r="248" s="2" customFormat="1" ht="16.5" customHeight="1">
      <c r="A248" s="38"/>
      <c r="B248" s="39"/>
      <c r="C248" s="197" t="s">
        <v>490</v>
      </c>
      <c r="D248" s="197" t="s">
        <v>117</v>
      </c>
      <c r="E248" s="198" t="s">
        <v>267</v>
      </c>
      <c r="F248" s="199" t="s">
        <v>268</v>
      </c>
      <c r="G248" s="200" t="s">
        <v>256</v>
      </c>
      <c r="H248" s="201">
        <v>71.849999999999994</v>
      </c>
      <c r="I248" s="202"/>
      <c r="J248" s="203">
        <f>ROUND(I248*H248,2)</f>
        <v>0</v>
      </c>
      <c r="K248" s="199" t="s">
        <v>121</v>
      </c>
      <c r="L248" s="44"/>
      <c r="M248" s="204" t="s">
        <v>19</v>
      </c>
      <c r="N248" s="205" t="s">
        <v>43</v>
      </c>
      <c r="O248" s="84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122</v>
      </c>
      <c r="AT248" s="208" t="s">
        <v>117</v>
      </c>
      <c r="AU248" s="208" t="s">
        <v>79</v>
      </c>
      <c r="AY248" s="17" t="s">
        <v>114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7" t="s">
        <v>77</v>
      </c>
      <c r="BK248" s="209">
        <f>ROUND(I248*H248,2)</f>
        <v>0</v>
      </c>
      <c r="BL248" s="17" t="s">
        <v>122</v>
      </c>
      <c r="BM248" s="208" t="s">
        <v>491</v>
      </c>
    </row>
    <row r="249" s="2" customFormat="1">
      <c r="A249" s="38"/>
      <c r="B249" s="39"/>
      <c r="C249" s="40"/>
      <c r="D249" s="210" t="s">
        <v>124</v>
      </c>
      <c r="E249" s="40"/>
      <c r="F249" s="211" t="s">
        <v>270</v>
      </c>
      <c r="G249" s="40"/>
      <c r="H249" s="40"/>
      <c r="I249" s="212"/>
      <c r="J249" s="40"/>
      <c r="K249" s="40"/>
      <c r="L249" s="44"/>
      <c r="M249" s="213"/>
      <c r="N249" s="214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124</v>
      </c>
      <c r="AU249" s="17" t="s">
        <v>79</v>
      </c>
    </row>
    <row r="250" s="2" customFormat="1">
      <c r="A250" s="38"/>
      <c r="B250" s="39"/>
      <c r="C250" s="40"/>
      <c r="D250" s="215" t="s">
        <v>144</v>
      </c>
      <c r="E250" s="40"/>
      <c r="F250" s="216" t="s">
        <v>492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144</v>
      </c>
      <c r="AU250" s="17" t="s">
        <v>79</v>
      </c>
    </row>
    <row r="251" s="2" customFormat="1" ht="21.75" customHeight="1">
      <c r="A251" s="38"/>
      <c r="B251" s="39"/>
      <c r="C251" s="197" t="s">
        <v>493</v>
      </c>
      <c r="D251" s="197" t="s">
        <v>117</v>
      </c>
      <c r="E251" s="198" t="s">
        <v>494</v>
      </c>
      <c r="F251" s="199" t="s">
        <v>495</v>
      </c>
      <c r="G251" s="200" t="s">
        <v>120</v>
      </c>
      <c r="H251" s="201">
        <v>19704</v>
      </c>
      <c r="I251" s="202"/>
      <c r="J251" s="203">
        <f>ROUND(I251*H251,2)</f>
        <v>0</v>
      </c>
      <c r="K251" s="199" t="s">
        <v>121</v>
      </c>
      <c r="L251" s="44"/>
      <c r="M251" s="204" t="s">
        <v>19</v>
      </c>
      <c r="N251" s="205" t="s">
        <v>43</v>
      </c>
      <c r="O251" s="84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8" t="s">
        <v>122</v>
      </c>
      <c r="AT251" s="208" t="s">
        <v>117</v>
      </c>
      <c r="AU251" s="208" t="s">
        <v>79</v>
      </c>
      <c r="AY251" s="17" t="s">
        <v>114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7" t="s">
        <v>77</v>
      </c>
      <c r="BK251" s="209">
        <f>ROUND(I251*H251,2)</f>
        <v>0</v>
      </c>
      <c r="BL251" s="17" t="s">
        <v>122</v>
      </c>
      <c r="BM251" s="208" t="s">
        <v>496</v>
      </c>
    </row>
    <row r="252" s="2" customFormat="1">
      <c r="A252" s="38"/>
      <c r="B252" s="39"/>
      <c r="C252" s="40"/>
      <c r="D252" s="210" t="s">
        <v>124</v>
      </c>
      <c r="E252" s="40"/>
      <c r="F252" s="211" t="s">
        <v>497</v>
      </c>
      <c r="G252" s="40"/>
      <c r="H252" s="40"/>
      <c r="I252" s="212"/>
      <c r="J252" s="40"/>
      <c r="K252" s="40"/>
      <c r="L252" s="44"/>
      <c r="M252" s="213"/>
      <c r="N252" s="21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124</v>
      </c>
      <c r="AU252" s="17" t="s">
        <v>79</v>
      </c>
    </row>
    <row r="253" s="2" customFormat="1">
      <c r="A253" s="38"/>
      <c r="B253" s="39"/>
      <c r="C253" s="40"/>
      <c r="D253" s="215" t="s">
        <v>144</v>
      </c>
      <c r="E253" s="40"/>
      <c r="F253" s="216" t="s">
        <v>498</v>
      </c>
      <c r="G253" s="40"/>
      <c r="H253" s="40"/>
      <c r="I253" s="212"/>
      <c r="J253" s="40"/>
      <c r="K253" s="40"/>
      <c r="L253" s="44"/>
      <c r="M253" s="213"/>
      <c r="N253" s="214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144</v>
      </c>
      <c r="AU253" s="17" t="s">
        <v>79</v>
      </c>
    </row>
    <row r="254" s="13" customFormat="1">
      <c r="A254" s="13"/>
      <c r="B254" s="217"/>
      <c r="C254" s="218"/>
      <c r="D254" s="215" t="s">
        <v>146</v>
      </c>
      <c r="E254" s="219" t="s">
        <v>19</v>
      </c>
      <c r="F254" s="220" t="s">
        <v>499</v>
      </c>
      <c r="G254" s="218"/>
      <c r="H254" s="221">
        <v>19704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7" t="s">
        <v>146</v>
      </c>
      <c r="AU254" s="227" t="s">
        <v>79</v>
      </c>
      <c r="AV254" s="13" t="s">
        <v>79</v>
      </c>
      <c r="AW254" s="13" t="s">
        <v>33</v>
      </c>
      <c r="AX254" s="13" t="s">
        <v>77</v>
      </c>
      <c r="AY254" s="227" t="s">
        <v>114</v>
      </c>
    </row>
    <row r="255" s="12" customFormat="1" ht="22.8" customHeight="1">
      <c r="A255" s="12"/>
      <c r="B255" s="181"/>
      <c r="C255" s="182"/>
      <c r="D255" s="183" t="s">
        <v>71</v>
      </c>
      <c r="E255" s="195" t="s">
        <v>500</v>
      </c>
      <c r="F255" s="195" t="s">
        <v>283</v>
      </c>
      <c r="G255" s="182"/>
      <c r="H255" s="182"/>
      <c r="I255" s="185"/>
      <c r="J255" s="196">
        <f>BK255</f>
        <v>0</v>
      </c>
      <c r="K255" s="182"/>
      <c r="L255" s="187"/>
      <c r="M255" s="188"/>
      <c r="N255" s="189"/>
      <c r="O255" s="189"/>
      <c r="P255" s="190">
        <f>SUM(P256:P266)</f>
        <v>0</v>
      </c>
      <c r="Q255" s="189"/>
      <c r="R255" s="190">
        <f>SUM(R256:R266)</f>
        <v>0.746</v>
      </c>
      <c r="S255" s="189"/>
      <c r="T255" s="191">
        <f>SUM(T256:T266)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2" t="s">
        <v>77</v>
      </c>
      <c r="AT255" s="193" t="s">
        <v>71</v>
      </c>
      <c r="AU255" s="193" t="s">
        <v>77</v>
      </c>
      <c r="AY255" s="192" t="s">
        <v>114</v>
      </c>
      <c r="BK255" s="194">
        <f>SUM(BK256:BK266)</f>
        <v>0</v>
      </c>
    </row>
    <row r="256" s="2" customFormat="1" ht="16.5" customHeight="1">
      <c r="A256" s="38"/>
      <c r="B256" s="39"/>
      <c r="C256" s="228" t="s">
        <v>501</v>
      </c>
      <c r="D256" s="228" t="s">
        <v>285</v>
      </c>
      <c r="E256" s="229" t="s">
        <v>333</v>
      </c>
      <c r="F256" s="230" t="s">
        <v>334</v>
      </c>
      <c r="G256" s="231" t="s">
        <v>256</v>
      </c>
      <c r="H256" s="232">
        <v>71.849999999999994</v>
      </c>
      <c r="I256" s="233"/>
      <c r="J256" s="234">
        <f>ROUND(I256*H256,2)</f>
        <v>0</v>
      </c>
      <c r="K256" s="230" t="s">
        <v>19</v>
      </c>
      <c r="L256" s="235"/>
      <c r="M256" s="236" t="s">
        <v>19</v>
      </c>
      <c r="N256" s="237" t="s">
        <v>43</v>
      </c>
      <c r="O256" s="84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161</v>
      </c>
      <c r="AT256" s="208" t="s">
        <v>285</v>
      </c>
      <c r="AU256" s="208" t="s">
        <v>79</v>
      </c>
      <c r="AY256" s="17" t="s">
        <v>114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7" t="s">
        <v>77</v>
      </c>
      <c r="BK256" s="209">
        <f>ROUND(I256*H256,2)</f>
        <v>0</v>
      </c>
      <c r="BL256" s="17" t="s">
        <v>122</v>
      </c>
      <c r="BM256" s="208" t="s">
        <v>502</v>
      </c>
    </row>
    <row r="257" s="2" customFormat="1" ht="16.5" customHeight="1">
      <c r="A257" s="38"/>
      <c r="B257" s="39"/>
      <c r="C257" s="228" t="s">
        <v>503</v>
      </c>
      <c r="D257" s="228" t="s">
        <v>285</v>
      </c>
      <c r="E257" s="229" t="s">
        <v>286</v>
      </c>
      <c r="F257" s="230" t="s">
        <v>287</v>
      </c>
      <c r="G257" s="231" t="s">
        <v>151</v>
      </c>
      <c r="H257" s="232">
        <v>6</v>
      </c>
      <c r="I257" s="233"/>
      <c r="J257" s="234">
        <f>ROUND(I257*H257,2)</f>
        <v>0</v>
      </c>
      <c r="K257" s="230" t="s">
        <v>19</v>
      </c>
      <c r="L257" s="235"/>
      <c r="M257" s="236" t="s">
        <v>19</v>
      </c>
      <c r="N257" s="237" t="s">
        <v>43</v>
      </c>
      <c r="O257" s="84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8" t="s">
        <v>161</v>
      </c>
      <c r="AT257" s="208" t="s">
        <v>285</v>
      </c>
      <c r="AU257" s="208" t="s">
        <v>79</v>
      </c>
      <c r="AY257" s="17" t="s">
        <v>114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7" t="s">
        <v>77</v>
      </c>
      <c r="BK257" s="209">
        <f>ROUND(I257*H257,2)</f>
        <v>0</v>
      </c>
      <c r="BL257" s="17" t="s">
        <v>122</v>
      </c>
      <c r="BM257" s="208" t="s">
        <v>504</v>
      </c>
    </row>
    <row r="258" s="2" customFormat="1">
      <c r="A258" s="38"/>
      <c r="B258" s="39"/>
      <c r="C258" s="40"/>
      <c r="D258" s="215" t="s">
        <v>144</v>
      </c>
      <c r="E258" s="40"/>
      <c r="F258" s="216" t="s">
        <v>505</v>
      </c>
      <c r="G258" s="40"/>
      <c r="H258" s="40"/>
      <c r="I258" s="212"/>
      <c r="J258" s="40"/>
      <c r="K258" s="40"/>
      <c r="L258" s="44"/>
      <c r="M258" s="213"/>
      <c r="N258" s="214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144</v>
      </c>
      <c r="AU258" s="17" t="s">
        <v>79</v>
      </c>
    </row>
    <row r="259" s="2" customFormat="1" ht="16.5" customHeight="1">
      <c r="A259" s="38"/>
      <c r="B259" s="39"/>
      <c r="C259" s="228" t="s">
        <v>506</v>
      </c>
      <c r="D259" s="228" t="s">
        <v>285</v>
      </c>
      <c r="E259" s="229" t="s">
        <v>292</v>
      </c>
      <c r="F259" s="230" t="s">
        <v>293</v>
      </c>
      <c r="G259" s="231" t="s">
        <v>151</v>
      </c>
      <c r="H259" s="232">
        <v>6</v>
      </c>
      <c r="I259" s="233"/>
      <c r="J259" s="234">
        <f>ROUND(I259*H259,2)</f>
        <v>0</v>
      </c>
      <c r="K259" s="230" t="s">
        <v>19</v>
      </c>
      <c r="L259" s="235"/>
      <c r="M259" s="236" t="s">
        <v>19</v>
      </c>
      <c r="N259" s="237" t="s">
        <v>43</v>
      </c>
      <c r="O259" s="84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161</v>
      </c>
      <c r="AT259" s="208" t="s">
        <v>285</v>
      </c>
      <c r="AU259" s="208" t="s">
        <v>79</v>
      </c>
      <c r="AY259" s="17" t="s">
        <v>114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7" t="s">
        <v>77</v>
      </c>
      <c r="BK259" s="209">
        <f>ROUND(I259*H259,2)</f>
        <v>0</v>
      </c>
      <c r="BL259" s="17" t="s">
        <v>122</v>
      </c>
      <c r="BM259" s="208" t="s">
        <v>507</v>
      </c>
    </row>
    <row r="260" s="2" customFormat="1">
      <c r="A260" s="38"/>
      <c r="B260" s="39"/>
      <c r="C260" s="40"/>
      <c r="D260" s="215" t="s">
        <v>144</v>
      </c>
      <c r="E260" s="40"/>
      <c r="F260" s="216" t="s">
        <v>505</v>
      </c>
      <c r="G260" s="40"/>
      <c r="H260" s="40"/>
      <c r="I260" s="212"/>
      <c r="J260" s="40"/>
      <c r="K260" s="40"/>
      <c r="L260" s="44"/>
      <c r="M260" s="213"/>
      <c r="N260" s="214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144</v>
      </c>
      <c r="AU260" s="17" t="s">
        <v>79</v>
      </c>
    </row>
    <row r="261" s="2" customFormat="1" ht="16.5" customHeight="1">
      <c r="A261" s="38"/>
      <c r="B261" s="39"/>
      <c r="C261" s="228" t="s">
        <v>508</v>
      </c>
      <c r="D261" s="228" t="s">
        <v>285</v>
      </c>
      <c r="E261" s="229" t="s">
        <v>298</v>
      </c>
      <c r="F261" s="230" t="s">
        <v>299</v>
      </c>
      <c r="G261" s="231" t="s">
        <v>151</v>
      </c>
      <c r="H261" s="232">
        <v>6</v>
      </c>
      <c r="I261" s="233"/>
      <c r="J261" s="234">
        <f>ROUND(I261*H261,2)</f>
        <v>0</v>
      </c>
      <c r="K261" s="230" t="s">
        <v>19</v>
      </c>
      <c r="L261" s="235"/>
      <c r="M261" s="236" t="s">
        <v>19</v>
      </c>
      <c r="N261" s="237" t="s">
        <v>43</v>
      </c>
      <c r="O261" s="84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8" t="s">
        <v>161</v>
      </c>
      <c r="AT261" s="208" t="s">
        <v>285</v>
      </c>
      <c r="AU261" s="208" t="s">
        <v>79</v>
      </c>
      <c r="AY261" s="17" t="s">
        <v>114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7" t="s">
        <v>77</v>
      </c>
      <c r="BK261" s="209">
        <f>ROUND(I261*H261,2)</f>
        <v>0</v>
      </c>
      <c r="BL261" s="17" t="s">
        <v>122</v>
      </c>
      <c r="BM261" s="208" t="s">
        <v>509</v>
      </c>
    </row>
    <row r="262" s="2" customFormat="1">
      <c r="A262" s="38"/>
      <c r="B262" s="39"/>
      <c r="C262" s="40"/>
      <c r="D262" s="215" t="s">
        <v>144</v>
      </c>
      <c r="E262" s="40"/>
      <c r="F262" s="216" t="s">
        <v>510</v>
      </c>
      <c r="G262" s="40"/>
      <c r="H262" s="40"/>
      <c r="I262" s="212"/>
      <c r="J262" s="40"/>
      <c r="K262" s="40"/>
      <c r="L262" s="44"/>
      <c r="M262" s="213"/>
      <c r="N262" s="214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144</v>
      </c>
      <c r="AU262" s="17" t="s">
        <v>79</v>
      </c>
    </row>
    <row r="263" s="2" customFormat="1" ht="16.5" customHeight="1">
      <c r="A263" s="38"/>
      <c r="B263" s="39"/>
      <c r="C263" s="228" t="s">
        <v>511</v>
      </c>
      <c r="D263" s="228" t="s">
        <v>285</v>
      </c>
      <c r="E263" s="229" t="s">
        <v>322</v>
      </c>
      <c r="F263" s="230" t="s">
        <v>323</v>
      </c>
      <c r="G263" s="231" t="s">
        <v>256</v>
      </c>
      <c r="H263" s="232">
        <v>3.73</v>
      </c>
      <c r="I263" s="233"/>
      <c r="J263" s="234">
        <f>ROUND(I263*H263,2)</f>
        <v>0</v>
      </c>
      <c r="K263" s="230" t="s">
        <v>121</v>
      </c>
      <c r="L263" s="235"/>
      <c r="M263" s="236" t="s">
        <v>19</v>
      </c>
      <c r="N263" s="237" t="s">
        <v>43</v>
      </c>
      <c r="O263" s="84"/>
      <c r="P263" s="206">
        <f>O263*H263</f>
        <v>0</v>
      </c>
      <c r="Q263" s="206">
        <v>0.20000000000000001</v>
      </c>
      <c r="R263" s="206">
        <f>Q263*H263</f>
        <v>0.746</v>
      </c>
      <c r="S263" s="206">
        <v>0</v>
      </c>
      <c r="T263" s="20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8" t="s">
        <v>161</v>
      </c>
      <c r="AT263" s="208" t="s">
        <v>285</v>
      </c>
      <c r="AU263" s="208" t="s">
        <v>79</v>
      </c>
      <c r="AY263" s="17" t="s">
        <v>114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7" t="s">
        <v>77</v>
      </c>
      <c r="BK263" s="209">
        <f>ROUND(I263*H263,2)</f>
        <v>0</v>
      </c>
      <c r="BL263" s="17" t="s">
        <v>122</v>
      </c>
      <c r="BM263" s="208" t="s">
        <v>512</v>
      </c>
    </row>
    <row r="264" s="2" customFormat="1">
      <c r="A264" s="38"/>
      <c r="B264" s="39"/>
      <c r="C264" s="40"/>
      <c r="D264" s="215" t="s">
        <v>144</v>
      </c>
      <c r="E264" s="40"/>
      <c r="F264" s="216" t="s">
        <v>513</v>
      </c>
      <c r="G264" s="40"/>
      <c r="H264" s="40"/>
      <c r="I264" s="212"/>
      <c r="J264" s="40"/>
      <c r="K264" s="40"/>
      <c r="L264" s="44"/>
      <c r="M264" s="213"/>
      <c r="N264" s="21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144</v>
      </c>
      <c r="AU264" s="17" t="s">
        <v>79</v>
      </c>
    </row>
    <row r="265" s="2" customFormat="1" ht="16.5" customHeight="1">
      <c r="A265" s="38"/>
      <c r="B265" s="39"/>
      <c r="C265" s="228" t="s">
        <v>514</v>
      </c>
      <c r="D265" s="228" t="s">
        <v>285</v>
      </c>
      <c r="E265" s="229" t="s">
        <v>317</v>
      </c>
      <c r="F265" s="230" t="s">
        <v>318</v>
      </c>
      <c r="G265" s="231" t="s">
        <v>151</v>
      </c>
      <c r="H265" s="232">
        <v>8</v>
      </c>
      <c r="I265" s="233"/>
      <c r="J265" s="234">
        <f>ROUND(I265*H265,2)</f>
        <v>0</v>
      </c>
      <c r="K265" s="230" t="s">
        <v>19</v>
      </c>
      <c r="L265" s="235"/>
      <c r="M265" s="236" t="s">
        <v>19</v>
      </c>
      <c r="N265" s="237" t="s">
        <v>43</v>
      </c>
      <c r="O265" s="84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8" t="s">
        <v>161</v>
      </c>
      <c r="AT265" s="208" t="s">
        <v>285</v>
      </c>
      <c r="AU265" s="208" t="s">
        <v>79</v>
      </c>
      <c r="AY265" s="17" t="s">
        <v>114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7" t="s">
        <v>77</v>
      </c>
      <c r="BK265" s="209">
        <f>ROUND(I265*H265,2)</f>
        <v>0</v>
      </c>
      <c r="BL265" s="17" t="s">
        <v>122</v>
      </c>
      <c r="BM265" s="208" t="s">
        <v>515</v>
      </c>
    </row>
    <row r="266" s="2" customFormat="1">
      <c r="A266" s="38"/>
      <c r="B266" s="39"/>
      <c r="C266" s="40"/>
      <c r="D266" s="215" t="s">
        <v>144</v>
      </c>
      <c r="E266" s="40"/>
      <c r="F266" s="216" t="s">
        <v>516</v>
      </c>
      <c r="G266" s="40"/>
      <c r="H266" s="40"/>
      <c r="I266" s="212"/>
      <c r="J266" s="40"/>
      <c r="K266" s="40"/>
      <c r="L266" s="44"/>
      <c r="M266" s="213"/>
      <c r="N266" s="214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144</v>
      </c>
      <c r="AU266" s="17" t="s">
        <v>79</v>
      </c>
    </row>
    <row r="267" s="12" customFormat="1" ht="25.92" customHeight="1">
      <c r="A267" s="12"/>
      <c r="B267" s="181"/>
      <c r="C267" s="182"/>
      <c r="D267" s="183" t="s">
        <v>71</v>
      </c>
      <c r="E267" s="184" t="s">
        <v>517</v>
      </c>
      <c r="F267" s="184" t="s">
        <v>518</v>
      </c>
      <c r="G267" s="182"/>
      <c r="H267" s="182"/>
      <c r="I267" s="185"/>
      <c r="J267" s="186">
        <f>BK267</f>
        <v>0</v>
      </c>
      <c r="K267" s="182"/>
      <c r="L267" s="187"/>
      <c r="M267" s="188"/>
      <c r="N267" s="189"/>
      <c r="O267" s="189"/>
      <c r="P267" s="190">
        <f>P268+P304</f>
        <v>0</v>
      </c>
      <c r="Q267" s="189"/>
      <c r="R267" s="190">
        <f>R268+R304</f>
        <v>0.74627999999999994</v>
      </c>
      <c r="S267" s="189"/>
      <c r="T267" s="191">
        <f>T268+T304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2" t="s">
        <v>77</v>
      </c>
      <c r="AT267" s="193" t="s">
        <v>71</v>
      </c>
      <c r="AU267" s="193" t="s">
        <v>72</v>
      </c>
      <c r="AY267" s="192" t="s">
        <v>114</v>
      </c>
      <c r="BK267" s="194">
        <f>BK268+BK304</f>
        <v>0</v>
      </c>
    </row>
    <row r="268" s="12" customFormat="1" ht="22.8" customHeight="1">
      <c r="A268" s="12"/>
      <c r="B268" s="181"/>
      <c r="C268" s="182"/>
      <c r="D268" s="183" t="s">
        <v>71</v>
      </c>
      <c r="E268" s="195" t="s">
        <v>519</v>
      </c>
      <c r="F268" s="195" t="s">
        <v>116</v>
      </c>
      <c r="G268" s="182"/>
      <c r="H268" s="182"/>
      <c r="I268" s="185"/>
      <c r="J268" s="196">
        <f>BK268</f>
        <v>0</v>
      </c>
      <c r="K268" s="182"/>
      <c r="L268" s="187"/>
      <c r="M268" s="188"/>
      <c r="N268" s="189"/>
      <c r="O268" s="189"/>
      <c r="P268" s="190">
        <f>SUM(P269:P303)</f>
        <v>0</v>
      </c>
      <c r="Q268" s="189"/>
      <c r="R268" s="190">
        <f>SUM(R269:R303)</f>
        <v>0.00028000000000000003</v>
      </c>
      <c r="S268" s="189"/>
      <c r="T268" s="191">
        <f>SUM(T269:T303)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2" t="s">
        <v>77</v>
      </c>
      <c r="AT268" s="193" t="s">
        <v>71</v>
      </c>
      <c r="AU268" s="193" t="s">
        <v>77</v>
      </c>
      <c r="AY268" s="192" t="s">
        <v>114</v>
      </c>
      <c r="BK268" s="194">
        <f>SUM(BK269:BK303)</f>
        <v>0</v>
      </c>
    </row>
    <row r="269" s="2" customFormat="1" ht="16.5" customHeight="1">
      <c r="A269" s="38"/>
      <c r="B269" s="39"/>
      <c r="C269" s="197" t="s">
        <v>520</v>
      </c>
      <c r="D269" s="197" t="s">
        <v>117</v>
      </c>
      <c r="E269" s="198" t="s">
        <v>455</v>
      </c>
      <c r="F269" s="199" t="s">
        <v>456</v>
      </c>
      <c r="G269" s="200" t="s">
        <v>120</v>
      </c>
      <c r="H269" s="201">
        <v>3198</v>
      </c>
      <c r="I269" s="202"/>
      <c r="J269" s="203">
        <f>ROUND(I269*H269,2)</f>
        <v>0</v>
      </c>
      <c r="K269" s="199" t="s">
        <v>121</v>
      </c>
      <c r="L269" s="44"/>
      <c r="M269" s="204" t="s">
        <v>19</v>
      </c>
      <c r="N269" s="205" t="s">
        <v>43</v>
      </c>
      <c r="O269" s="84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8" t="s">
        <v>122</v>
      </c>
      <c r="AT269" s="208" t="s">
        <v>117</v>
      </c>
      <c r="AU269" s="208" t="s">
        <v>79</v>
      </c>
      <c r="AY269" s="17" t="s">
        <v>114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7" t="s">
        <v>77</v>
      </c>
      <c r="BK269" s="209">
        <f>ROUND(I269*H269,2)</f>
        <v>0</v>
      </c>
      <c r="BL269" s="17" t="s">
        <v>122</v>
      </c>
      <c r="BM269" s="208" t="s">
        <v>521</v>
      </c>
    </row>
    <row r="270" s="2" customFormat="1">
      <c r="A270" s="38"/>
      <c r="B270" s="39"/>
      <c r="C270" s="40"/>
      <c r="D270" s="210" t="s">
        <v>124</v>
      </c>
      <c r="E270" s="40"/>
      <c r="F270" s="211" t="s">
        <v>458</v>
      </c>
      <c r="G270" s="40"/>
      <c r="H270" s="40"/>
      <c r="I270" s="212"/>
      <c r="J270" s="40"/>
      <c r="K270" s="40"/>
      <c r="L270" s="44"/>
      <c r="M270" s="213"/>
      <c r="N270" s="214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124</v>
      </c>
      <c r="AU270" s="17" t="s">
        <v>79</v>
      </c>
    </row>
    <row r="271" s="2" customFormat="1">
      <c r="A271" s="38"/>
      <c r="B271" s="39"/>
      <c r="C271" s="40"/>
      <c r="D271" s="215" t="s">
        <v>144</v>
      </c>
      <c r="E271" s="40"/>
      <c r="F271" s="216" t="s">
        <v>459</v>
      </c>
      <c r="G271" s="40"/>
      <c r="H271" s="40"/>
      <c r="I271" s="212"/>
      <c r="J271" s="40"/>
      <c r="K271" s="40"/>
      <c r="L271" s="44"/>
      <c r="M271" s="213"/>
      <c r="N271" s="214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144</v>
      </c>
      <c r="AU271" s="17" t="s">
        <v>79</v>
      </c>
    </row>
    <row r="272" s="13" customFormat="1">
      <c r="A272" s="13"/>
      <c r="B272" s="217"/>
      <c r="C272" s="218"/>
      <c r="D272" s="215" t="s">
        <v>146</v>
      </c>
      <c r="E272" s="219" t="s">
        <v>19</v>
      </c>
      <c r="F272" s="220" t="s">
        <v>460</v>
      </c>
      <c r="G272" s="218"/>
      <c r="H272" s="221">
        <v>3198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7" t="s">
        <v>146</v>
      </c>
      <c r="AU272" s="227" t="s">
        <v>79</v>
      </c>
      <c r="AV272" s="13" t="s">
        <v>79</v>
      </c>
      <c r="AW272" s="13" t="s">
        <v>33</v>
      </c>
      <c r="AX272" s="13" t="s">
        <v>77</v>
      </c>
      <c r="AY272" s="227" t="s">
        <v>114</v>
      </c>
    </row>
    <row r="273" s="2" customFormat="1" ht="16.5" customHeight="1">
      <c r="A273" s="38"/>
      <c r="B273" s="39"/>
      <c r="C273" s="197" t="s">
        <v>522</v>
      </c>
      <c r="D273" s="197" t="s">
        <v>117</v>
      </c>
      <c r="E273" s="198" t="s">
        <v>248</v>
      </c>
      <c r="F273" s="199" t="s">
        <v>249</v>
      </c>
      <c r="G273" s="200" t="s">
        <v>120</v>
      </c>
      <c r="H273" s="201">
        <v>159.90000000000001</v>
      </c>
      <c r="I273" s="202"/>
      <c r="J273" s="203">
        <f>ROUND(I273*H273,2)</f>
        <v>0</v>
      </c>
      <c r="K273" s="199" t="s">
        <v>121</v>
      </c>
      <c r="L273" s="44"/>
      <c r="M273" s="204" t="s">
        <v>19</v>
      </c>
      <c r="N273" s="205" t="s">
        <v>43</v>
      </c>
      <c r="O273" s="84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8" t="s">
        <v>122</v>
      </c>
      <c r="AT273" s="208" t="s">
        <v>117</v>
      </c>
      <c r="AU273" s="208" t="s">
        <v>79</v>
      </c>
      <c r="AY273" s="17" t="s">
        <v>114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7" t="s">
        <v>77</v>
      </c>
      <c r="BK273" s="209">
        <f>ROUND(I273*H273,2)</f>
        <v>0</v>
      </c>
      <c r="BL273" s="17" t="s">
        <v>122</v>
      </c>
      <c r="BM273" s="208" t="s">
        <v>523</v>
      </c>
    </row>
    <row r="274" s="2" customFormat="1">
      <c r="A274" s="38"/>
      <c r="B274" s="39"/>
      <c r="C274" s="40"/>
      <c r="D274" s="210" t="s">
        <v>124</v>
      </c>
      <c r="E274" s="40"/>
      <c r="F274" s="211" t="s">
        <v>251</v>
      </c>
      <c r="G274" s="40"/>
      <c r="H274" s="40"/>
      <c r="I274" s="212"/>
      <c r="J274" s="40"/>
      <c r="K274" s="40"/>
      <c r="L274" s="44"/>
      <c r="M274" s="213"/>
      <c r="N274" s="214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124</v>
      </c>
      <c r="AU274" s="17" t="s">
        <v>79</v>
      </c>
    </row>
    <row r="275" s="2" customFormat="1">
      <c r="A275" s="38"/>
      <c r="B275" s="39"/>
      <c r="C275" s="40"/>
      <c r="D275" s="215" t="s">
        <v>144</v>
      </c>
      <c r="E275" s="40"/>
      <c r="F275" s="216" t="s">
        <v>463</v>
      </c>
      <c r="G275" s="40"/>
      <c r="H275" s="40"/>
      <c r="I275" s="212"/>
      <c r="J275" s="40"/>
      <c r="K275" s="40"/>
      <c r="L275" s="44"/>
      <c r="M275" s="213"/>
      <c r="N275" s="214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144</v>
      </c>
      <c r="AU275" s="17" t="s">
        <v>79</v>
      </c>
    </row>
    <row r="276" s="2" customFormat="1" ht="16.5" customHeight="1">
      <c r="A276" s="38"/>
      <c r="B276" s="39"/>
      <c r="C276" s="197" t="s">
        <v>524</v>
      </c>
      <c r="D276" s="197" t="s">
        <v>117</v>
      </c>
      <c r="E276" s="198" t="s">
        <v>162</v>
      </c>
      <c r="F276" s="199" t="s">
        <v>163</v>
      </c>
      <c r="G276" s="200" t="s">
        <v>151</v>
      </c>
      <c r="H276" s="201">
        <v>2</v>
      </c>
      <c r="I276" s="202"/>
      <c r="J276" s="203">
        <f>ROUND(I276*H276,2)</f>
        <v>0</v>
      </c>
      <c r="K276" s="199" t="s">
        <v>121</v>
      </c>
      <c r="L276" s="44"/>
      <c r="M276" s="204" t="s">
        <v>19</v>
      </c>
      <c r="N276" s="205" t="s">
        <v>43</v>
      </c>
      <c r="O276" s="84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8" t="s">
        <v>122</v>
      </c>
      <c r="AT276" s="208" t="s">
        <v>117</v>
      </c>
      <c r="AU276" s="208" t="s">
        <v>79</v>
      </c>
      <c r="AY276" s="17" t="s">
        <v>114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7" t="s">
        <v>77</v>
      </c>
      <c r="BK276" s="209">
        <f>ROUND(I276*H276,2)</f>
        <v>0</v>
      </c>
      <c r="BL276" s="17" t="s">
        <v>122</v>
      </c>
      <c r="BM276" s="208" t="s">
        <v>525</v>
      </c>
    </row>
    <row r="277" s="2" customFormat="1">
      <c r="A277" s="38"/>
      <c r="B277" s="39"/>
      <c r="C277" s="40"/>
      <c r="D277" s="210" t="s">
        <v>124</v>
      </c>
      <c r="E277" s="40"/>
      <c r="F277" s="211" t="s">
        <v>165</v>
      </c>
      <c r="G277" s="40"/>
      <c r="H277" s="40"/>
      <c r="I277" s="212"/>
      <c r="J277" s="40"/>
      <c r="K277" s="40"/>
      <c r="L277" s="44"/>
      <c r="M277" s="213"/>
      <c r="N277" s="214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124</v>
      </c>
      <c r="AU277" s="17" t="s">
        <v>79</v>
      </c>
    </row>
    <row r="278" s="2" customFormat="1">
      <c r="A278" s="38"/>
      <c r="B278" s="39"/>
      <c r="C278" s="40"/>
      <c r="D278" s="215" t="s">
        <v>144</v>
      </c>
      <c r="E278" s="40"/>
      <c r="F278" s="216" t="s">
        <v>466</v>
      </c>
      <c r="G278" s="40"/>
      <c r="H278" s="40"/>
      <c r="I278" s="212"/>
      <c r="J278" s="40"/>
      <c r="K278" s="40"/>
      <c r="L278" s="44"/>
      <c r="M278" s="213"/>
      <c r="N278" s="214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144</v>
      </c>
      <c r="AU278" s="17" t="s">
        <v>79</v>
      </c>
    </row>
    <row r="279" s="2" customFormat="1" ht="16.5" customHeight="1">
      <c r="A279" s="38"/>
      <c r="B279" s="39"/>
      <c r="C279" s="197" t="s">
        <v>526</v>
      </c>
      <c r="D279" s="197" t="s">
        <v>117</v>
      </c>
      <c r="E279" s="198" t="s">
        <v>179</v>
      </c>
      <c r="F279" s="199" t="s">
        <v>180</v>
      </c>
      <c r="G279" s="200" t="s">
        <v>151</v>
      </c>
      <c r="H279" s="201">
        <v>2</v>
      </c>
      <c r="I279" s="202"/>
      <c r="J279" s="203">
        <f>ROUND(I279*H279,2)</f>
        <v>0</v>
      </c>
      <c r="K279" s="199" t="s">
        <v>121</v>
      </c>
      <c r="L279" s="44"/>
      <c r="M279" s="204" t="s">
        <v>19</v>
      </c>
      <c r="N279" s="205" t="s">
        <v>43</v>
      </c>
      <c r="O279" s="84"/>
      <c r="P279" s="206">
        <f>O279*H279</f>
        <v>0</v>
      </c>
      <c r="Q279" s="206">
        <v>6.0000000000000002E-05</v>
      </c>
      <c r="R279" s="206">
        <f>Q279*H279</f>
        <v>0.00012</v>
      </c>
      <c r="S279" s="206">
        <v>0</v>
      </c>
      <c r="T279" s="20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8" t="s">
        <v>122</v>
      </c>
      <c r="AT279" s="208" t="s">
        <v>117</v>
      </c>
      <c r="AU279" s="208" t="s">
        <v>79</v>
      </c>
      <c r="AY279" s="17" t="s">
        <v>114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7" t="s">
        <v>77</v>
      </c>
      <c r="BK279" s="209">
        <f>ROUND(I279*H279,2)</f>
        <v>0</v>
      </c>
      <c r="BL279" s="17" t="s">
        <v>122</v>
      </c>
      <c r="BM279" s="208" t="s">
        <v>527</v>
      </c>
    </row>
    <row r="280" s="2" customFormat="1">
      <c r="A280" s="38"/>
      <c r="B280" s="39"/>
      <c r="C280" s="40"/>
      <c r="D280" s="210" t="s">
        <v>124</v>
      </c>
      <c r="E280" s="40"/>
      <c r="F280" s="211" t="s">
        <v>182</v>
      </c>
      <c r="G280" s="40"/>
      <c r="H280" s="40"/>
      <c r="I280" s="212"/>
      <c r="J280" s="40"/>
      <c r="K280" s="40"/>
      <c r="L280" s="44"/>
      <c r="M280" s="213"/>
      <c r="N280" s="214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124</v>
      </c>
      <c r="AU280" s="17" t="s">
        <v>79</v>
      </c>
    </row>
    <row r="281" s="2" customFormat="1">
      <c r="A281" s="38"/>
      <c r="B281" s="39"/>
      <c r="C281" s="40"/>
      <c r="D281" s="215" t="s">
        <v>144</v>
      </c>
      <c r="E281" s="40"/>
      <c r="F281" s="216" t="s">
        <v>469</v>
      </c>
      <c r="G281" s="40"/>
      <c r="H281" s="40"/>
      <c r="I281" s="212"/>
      <c r="J281" s="40"/>
      <c r="K281" s="40"/>
      <c r="L281" s="44"/>
      <c r="M281" s="213"/>
      <c r="N281" s="214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144</v>
      </c>
      <c r="AU281" s="17" t="s">
        <v>79</v>
      </c>
    </row>
    <row r="282" s="2" customFormat="1" ht="16.5" customHeight="1">
      <c r="A282" s="38"/>
      <c r="B282" s="39"/>
      <c r="C282" s="197" t="s">
        <v>528</v>
      </c>
      <c r="D282" s="197" t="s">
        <v>117</v>
      </c>
      <c r="E282" s="198" t="s">
        <v>471</v>
      </c>
      <c r="F282" s="199" t="s">
        <v>472</v>
      </c>
      <c r="G282" s="200" t="s">
        <v>151</v>
      </c>
      <c r="H282" s="201">
        <v>44</v>
      </c>
      <c r="I282" s="202"/>
      <c r="J282" s="203">
        <f>ROUND(I282*H282,2)</f>
        <v>0</v>
      </c>
      <c r="K282" s="199" t="s">
        <v>19</v>
      </c>
      <c r="L282" s="44"/>
      <c r="M282" s="204" t="s">
        <v>19</v>
      </c>
      <c r="N282" s="205" t="s">
        <v>43</v>
      </c>
      <c r="O282" s="84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8" t="s">
        <v>122</v>
      </c>
      <c r="AT282" s="208" t="s">
        <v>117</v>
      </c>
      <c r="AU282" s="208" t="s">
        <v>79</v>
      </c>
      <c r="AY282" s="17" t="s">
        <v>114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7" t="s">
        <v>77</v>
      </c>
      <c r="BK282" s="209">
        <f>ROUND(I282*H282,2)</f>
        <v>0</v>
      </c>
      <c r="BL282" s="17" t="s">
        <v>122</v>
      </c>
      <c r="BM282" s="208" t="s">
        <v>529</v>
      </c>
    </row>
    <row r="283" s="2" customFormat="1">
      <c r="A283" s="38"/>
      <c r="B283" s="39"/>
      <c r="C283" s="40"/>
      <c r="D283" s="215" t="s">
        <v>144</v>
      </c>
      <c r="E283" s="40"/>
      <c r="F283" s="216" t="s">
        <v>474</v>
      </c>
      <c r="G283" s="40"/>
      <c r="H283" s="40"/>
      <c r="I283" s="212"/>
      <c r="J283" s="40"/>
      <c r="K283" s="40"/>
      <c r="L283" s="44"/>
      <c r="M283" s="213"/>
      <c r="N283" s="214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144</v>
      </c>
      <c r="AU283" s="17" t="s">
        <v>79</v>
      </c>
    </row>
    <row r="284" s="2" customFormat="1" ht="16.5" customHeight="1">
      <c r="A284" s="38"/>
      <c r="B284" s="39"/>
      <c r="C284" s="197" t="s">
        <v>530</v>
      </c>
      <c r="D284" s="197" t="s">
        <v>117</v>
      </c>
      <c r="E284" s="198" t="s">
        <v>229</v>
      </c>
      <c r="F284" s="199" t="s">
        <v>230</v>
      </c>
      <c r="G284" s="200" t="s">
        <v>151</v>
      </c>
      <c r="H284" s="201">
        <v>8</v>
      </c>
      <c r="I284" s="202"/>
      <c r="J284" s="203">
        <f>ROUND(I284*H284,2)</f>
        <v>0</v>
      </c>
      <c r="K284" s="199" t="s">
        <v>121</v>
      </c>
      <c r="L284" s="44"/>
      <c r="M284" s="204" t="s">
        <v>19</v>
      </c>
      <c r="N284" s="205" t="s">
        <v>43</v>
      </c>
      <c r="O284" s="84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8" t="s">
        <v>122</v>
      </c>
      <c r="AT284" s="208" t="s">
        <v>117</v>
      </c>
      <c r="AU284" s="208" t="s">
        <v>79</v>
      </c>
      <c r="AY284" s="17" t="s">
        <v>114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7" t="s">
        <v>77</v>
      </c>
      <c r="BK284" s="209">
        <f>ROUND(I284*H284,2)</f>
        <v>0</v>
      </c>
      <c r="BL284" s="17" t="s">
        <v>122</v>
      </c>
      <c r="BM284" s="208" t="s">
        <v>531</v>
      </c>
    </row>
    <row r="285" s="2" customFormat="1">
      <c r="A285" s="38"/>
      <c r="B285" s="39"/>
      <c r="C285" s="40"/>
      <c r="D285" s="210" t="s">
        <v>124</v>
      </c>
      <c r="E285" s="40"/>
      <c r="F285" s="211" t="s">
        <v>232</v>
      </c>
      <c r="G285" s="40"/>
      <c r="H285" s="40"/>
      <c r="I285" s="212"/>
      <c r="J285" s="40"/>
      <c r="K285" s="40"/>
      <c r="L285" s="44"/>
      <c r="M285" s="213"/>
      <c r="N285" s="214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124</v>
      </c>
      <c r="AU285" s="17" t="s">
        <v>79</v>
      </c>
    </row>
    <row r="286" s="2" customFormat="1">
      <c r="A286" s="38"/>
      <c r="B286" s="39"/>
      <c r="C286" s="40"/>
      <c r="D286" s="215" t="s">
        <v>144</v>
      </c>
      <c r="E286" s="40"/>
      <c r="F286" s="216" t="s">
        <v>477</v>
      </c>
      <c r="G286" s="40"/>
      <c r="H286" s="40"/>
      <c r="I286" s="212"/>
      <c r="J286" s="40"/>
      <c r="K286" s="40"/>
      <c r="L286" s="44"/>
      <c r="M286" s="213"/>
      <c r="N286" s="214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144</v>
      </c>
      <c r="AU286" s="17" t="s">
        <v>79</v>
      </c>
    </row>
    <row r="287" s="2" customFormat="1" ht="16.5" customHeight="1">
      <c r="A287" s="38"/>
      <c r="B287" s="39"/>
      <c r="C287" s="197" t="s">
        <v>532</v>
      </c>
      <c r="D287" s="197" t="s">
        <v>117</v>
      </c>
      <c r="E287" s="198" t="s">
        <v>479</v>
      </c>
      <c r="F287" s="199" t="s">
        <v>480</v>
      </c>
      <c r="G287" s="200" t="s">
        <v>151</v>
      </c>
      <c r="H287" s="201">
        <v>8</v>
      </c>
      <c r="I287" s="202"/>
      <c r="J287" s="203">
        <f>ROUND(I287*H287,2)</f>
        <v>0</v>
      </c>
      <c r="K287" s="199" t="s">
        <v>121</v>
      </c>
      <c r="L287" s="44"/>
      <c r="M287" s="204" t="s">
        <v>19</v>
      </c>
      <c r="N287" s="205" t="s">
        <v>43</v>
      </c>
      <c r="O287" s="84"/>
      <c r="P287" s="206">
        <f>O287*H287</f>
        <v>0</v>
      </c>
      <c r="Q287" s="206">
        <v>2.0000000000000002E-05</v>
      </c>
      <c r="R287" s="206">
        <f>Q287*H287</f>
        <v>0.00016000000000000001</v>
      </c>
      <c r="S287" s="206">
        <v>0</v>
      </c>
      <c r="T287" s="20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08" t="s">
        <v>122</v>
      </c>
      <c r="AT287" s="208" t="s">
        <v>117</v>
      </c>
      <c r="AU287" s="208" t="s">
        <v>79</v>
      </c>
      <c r="AY287" s="17" t="s">
        <v>114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7" t="s">
        <v>77</v>
      </c>
      <c r="BK287" s="209">
        <f>ROUND(I287*H287,2)</f>
        <v>0</v>
      </c>
      <c r="BL287" s="17" t="s">
        <v>122</v>
      </c>
      <c r="BM287" s="208" t="s">
        <v>533</v>
      </c>
    </row>
    <row r="288" s="2" customFormat="1">
      <c r="A288" s="38"/>
      <c r="B288" s="39"/>
      <c r="C288" s="40"/>
      <c r="D288" s="210" t="s">
        <v>124</v>
      </c>
      <c r="E288" s="40"/>
      <c r="F288" s="211" t="s">
        <v>482</v>
      </c>
      <c r="G288" s="40"/>
      <c r="H288" s="40"/>
      <c r="I288" s="212"/>
      <c r="J288" s="40"/>
      <c r="K288" s="40"/>
      <c r="L288" s="44"/>
      <c r="M288" s="213"/>
      <c r="N288" s="214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124</v>
      </c>
      <c r="AU288" s="17" t="s">
        <v>79</v>
      </c>
    </row>
    <row r="289" s="2" customFormat="1">
      <c r="A289" s="38"/>
      <c r="B289" s="39"/>
      <c r="C289" s="40"/>
      <c r="D289" s="215" t="s">
        <v>144</v>
      </c>
      <c r="E289" s="40"/>
      <c r="F289" s="216" t="s">
        <v>483</v>
      </c>
      <c r="G289" s="40"/>
      <c r="H289" s="40"/>
      <c r="I289" s="212"/>
      <c r="J289" s="40"/>
      <c r="K289" s="40"/>
      <c r="L289" s="44"/>
      <c r="M289" s="213"/>
      <c r="N289" s="214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144</v>
      </c>
      <c r="AU289" s="17" t="s">
        <v>79</v>
      </c>
    </row>
    <row r="290" s="2" customFormat="1" ht="16.5" customHeight="1">
      <c r="A290" s="38"/>
      <c r="B290" s="39"/>
      <c r="C290" s="197" t="s">
        <v>534</v>
      </c>
      <c r="D290" s="197" t="s">
        <v>117</v>
      </c>
      <c r="E290" s="198" t="s">
        <v>254</v>
      </c>
      <c r="F290" s="199" t="s">
        <v>255</v>
      </c>
      <c r="G290" s="200" t="s">
        <v>256</v>
      </c>
      <c r="H290" s="201">
        <v>71.849999999999994</v>
      </c>
      <c r="I290" s="202"/>
      <c r="J290" s="203">
        <f>ROUND(I290*H290,2)</f>
        <v>0</v>
      </c>
      <c r="K290" s="199" t="s">
        <v>121</v>
      </c>
      <c r="L290" s="44"/>
      <c r="M290" s="204" t="s">
        <v>19</v>
      </c>
      <c r="N290" s="205" t="s">
        <v>43</v>
      </c>
      <c r="O290" s="84"/>
      <c r="P290" s="206">
        <f>O290*H290</f>
        <v>0</v>
      </c>
      <c r="Q290" s="206">
        <v>0</v>
      </c>
      <c r="R290" s="206">
        <f>Q290*H290</f>
        <v>0</v>
      </c>
      <c r="S290" s="206">
        <v>0</v>
      </c>
      <c r="T290" s="20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8" t="s">
        <v>122</v>
      </c>
      <c r="AT290" s="208" t="s">
        <v>117</v>
      </c>
      <c r="AU290" s="208" t="s">
        <v>79</v>
      </c>
      <c r="AY290" s="17" t="s">
        <v>114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7" t="s">
        <v>77</v>
      </c>
      <c r="BK290" s="209">
        <f>ROUND(I290*H290,2)</f>
        <v>0</v>
      </c>
      <c r="BL290" s="17" t="s">
        <v>122</v>
      </c>
      <c r="BM290" s="208" t="s">
        <v>535</v>
      </c>
    </row>
    <row r="291" s="2" customFormat="1">
      <c r="A291" s="38"/>
      <c r="B291" s="39"/>
      <c r="C291" s="40"/>
      <c r="D291" s="210" t="s">
        <v>124</v>
      </c>
      <c r="E291" s="40"/>
      <c r="F291" s="211" t="s">
        <v>258</v>
      </c>
      <c r="G291" s="40"/>
      <c r="H291" s="40"/>
      <c r="I291" s="212"/>
      <c r="J291" s="40"/>
      <c r="K291" s="40"/>
      <c r="L291" s="44"/>
      <c r="M291" s="213"/>
      <c r="N291" s="214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124</v>
      </c>
      <c r="AU291" s="17" t="s">
        <v>79</v>
      </c>
    </row>
    <row r="292" s="2" customFormat="1">
      <c r="A292" s="38"/>
      <c r="B292" s="39"/>
      <c r="C292" s="40"/>
      <c r="D292" s="215" t="s">
        <v>144</v>
      </c>
      <c r="E292" s="40"/>
      <c r="F292" s="216" t="s">
        <v>259</v>
      </c>
      <c r="G292" s="40"/>
      <c r="H292" s="40"/>
      <c r="I292" s="212"/>
      <c r="J292" s="40"/>
      <c r="K292" s="40"/>
      <c r="L292" s="44"/>
      <c r="M292" s="213"/>
      <c r="N292" s="214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144</v>
      </c>
      <c r="AU292" s="17" t="s">
        <v>79</v>
      </c>
    </row>
    <row r="293" s="2" customFormat="1" ht="16.5" customHeight="1">
      <c r="A293" s="38"/>
      <c r="B293" s="39"/>
      <c r="C293" s="197" t="s">
        <v>536</v>
      </c>
      <c r="D293" s="197" t="s">
        <v>117</v>
      </c>
      <c r="E293" s="198" t="s">
        <v>261</v>
      </c>
      <c r="F293" s="199" t="s">
        <v>262</v>
      </c>
      <c r="G293" s="200" t="s">
        <v>256</v>
      </c>
      <c r="H293" s="201">
        <v>359.25</v>
      </c>
      <c r="I293" s="202"/>
      <c r="J293" s="203">
        <f>ROUND(I293*H293,2)</f>
        <v>0</v>
      </c>
      <c r="K293" s="199" t="s">
        <v>121</v>
      </c>
      <c r="L293" s="44"/>
      <c r="M293" s="204" t="s">
        <v>19</v>
      </c>
      <c r="N293" s="205" t="s">
        <v>43</v>
      </c>
      <c r="O293" s="84"/>
      <c r="P293" s="206">
        <f>O293*H293</f>
        <v>0</v>
      </c>
      <c r="Q293" s="206">
        <v>0</v>
      </c>
      <c r="R293" s="206">
        <f>Q293*H293</f>
        <v>0</v>
      </c>
      <c r="S293" s="206">
        <v>0</v>
      </c>
      <c r="T293" s="20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8" t="s">
        <v>122</v>
      </c>
      <c r="AT293" s="208" t="s">
        <v>117</v>
      </c>
      <c r="AU293" s="208" t="s">
        <v>79</v>
      </c>
      <c r="AY293" s="17" t="s">
        <v>114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7" t="s">
        <v>77</v>
      </c>
      <c r="BK293" s="209">
        <f>ROUND(I293*H293,2)</f>
        <v>0</v>
      </c>
      <c r="BL293" s="17" t="s">
        <v>122</v>
      </c>
      <c r="BM293" s="208" t="s">
        <v>537</v>
      </c>
    </row>
    <row r="294" s="2" customFormat="1">
      <c r="A294" s="38"/>
      <c r="B294" s="39"/>
      <c r="C294" s="40"/>
      <c r="D294" s="210" t="s">
        <v>124</v>
      </c>
      <c r="E294" s="40"/>
      <c r="F294" s="211" t="s">
        <v>264</v>
      </c>
      <c r="G294" s="40"/>
      <c r="H294" s="40"/>
      <c r="I294" s="212"/>
      <c r="J294" s="40"/>
      <c r="K294" s="40"/>
      <c r="L294" s="44"/>
      <c r="M294" s="213"/>
      <c r="N294" s="214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124</v>
      </c>
      <c r="AU294" s="17" t="s">
        <v>79</v>
      </c>
    </row>
    <row r="295" s="2" customFormat="1">
      <c r="A295" s="38"/>
      <c r="B295" s="39"/>
      <c r="C295" s="40"/>
      <c r="D295" s="215" t="s">
        <v>144</v>
      </c>
      <c r="E295" s="40"/>
      <c r="F295" s="216" t="s">
        <v>488</v>
      </c>
      <c r="G295" s="40"/>
      <c r="H295" s="40"/>
      <c r="I295" s="212"/>
      <c r="J295" s="40"/>
      <c r="K295" s="40"/>
      <c r="L295" s="44"/>
      <c r="M295" s="213"/>
      <c r="N295" s="214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144</v>
      </c>
      <c r="AU295" s="17" t="s">
        <v>79</v>
      </c>
    </row>
    <row r="296" s="13" customFormat="1">
      <c r="A296" s="13"/>
      <c r="B296" s="217"/>
      <c r="C296" s="218"/>
      <c r="D296" s="215" t="s">
        <v>146</v>
      </c>
      <c r="E296" s="219" t="s">
        <v>19</v>
      </c>
      <c r="F296" s="220" t="s">
        <v>489</v>
      </c>
      <c r="G296" s="218"/>
      <c r="H296" s="221">
        <v>359.25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7" t="s">
        <v>146</v>
      </c>
      <c r="AU296" s="227" t="s">
        <v>79</v>
      </c>
      <c r="AV296" s="13" t="s">
        <v>79</v>
      </c>
      <c r="AW296" s="13" t="s">
        <v>33</v>
      </c>
      <c r="AX296" s="13" t="s">
        <v>77</v>
      </c>
      <c r="AY296" s="227" t="s">
        <v>114</v>
      </c>
    </row>
    <row r="297" s="2" customFormat="1" ht="16.5" customHeight="1">
      <c r="A297" s="38"/>
      <c r="B297" s="39"/>
      <c r="C297" s="197" t="s">
        <v>538</v>
      </c>
      <c r="D297" s="197" t="s">
        <v>117</v>
      </c>
      <c r="E297" s="198" t="s">
        <v>267</v>
      </c>
      <c r="F297" s="199" t="s">
        <v>268</v>
      </c>
      <c r="G297" s="200" t="s">
        <v>256</v>
      </c>
      <c r="H297" s="201">
        <v>71.849999999999994</v>
      </c>
      <c r="I297" s="202"/>
      <c r="J297" s="203">
        <f>ROUND(I297*H297,2)</f>
        <v>0</v>
      </c>
      <c r="K297" s="199" t="s">
        <v>121</v>
      </c>
      <c r="L297" s="44"/>
      <c r="M297" s="204" t="s">
        <v>19</v>
      </c>
      <c r="N297" s="205" t="s">
        <v>43</v>
      </c>
      <c r="O297" s="84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8" t="s">
        <v>122</v>
      </c>
      <c r="AT297" s="208" t="s">
        <v>117</v>
      </c>
      <c r="AU297" s="208" t="s">
        <v>79</v>
      </c>
      <c r="AY297" s="17" t="s">
        <v>114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7" t="s">
        <v>77</v>
      </c>
      <c r="BK297" s="209">
        <f>ROUND(I297*H297,2)</f>
        <v>0</v>
      </c>
      <c r="BL297" s="17" t="s">
        <v>122</v>
      </c>
      <c r="BM297" s="208" t="s">
        <v>539</v>
      </c>
    </row>
    <row r="298" s="2" customFormat="1">
      <c r="A298" s="38"/>
      <c r="B298" s="39"/>
      <c r="C298" s="40"/>
      <c r="D298" s="210" t="s">
        <v>124</v>
      </c>
      <c r="E298" s="40"/>
      <c r="F298" s="211" t="s">
        <v>270</v>
      </c>
      <c r="G298" s="40"/>
      <c r="H298" s="40"/>
      <c r="I298" s="212"/>
      <c r="J298" s="40"/>
      <c r="K298" s="40"/>
      <c r="L298" s="44"/>
      <c r="M298" s="213"/>
      <c r="N298" s="214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124</v>
      </c>
      <c r="AU298" s="17" t="s">
        <v>79</v>
      </c>
    </row>
    <row r="299" s="2" customFormat="1">
      <c r="A299" s="38"/>
      <c r="B299" s="39"/>
      <c r="C299" s="40"/>
      <c r="D299" s="215" t="s">
        <v>144</v>
      </c>
      <c r="E299" s="40"/>
      <c r="F299" s="216" t="s">
        <v>492</v>
      </c>
      <c r="G299" s="40"/>
      <c r="H299" s="40"/>
      <c r="I299" s="212"/>
      <c r="J299" s="40"/>
      <c r="K299" s="40"/>
      <c r="L299" s="44"/>
      <c r="M299" s="213"/>
      <c r="N299" s="214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144</v>
      </c>
      <c r="AU299" s="17" t="s">
        <v>79</v>
      </c>
    </row>
    <row r="300" s="2" customFormat="1" ht="21.75" customHeight="1">
      <c r="A300" s="38"/>
      <c r="B300" s="39"/>
      <c r="C300" s="197" t="s">
        <v>540</v>
      </c>
      <c r="D300" s="197" t="s">
        <v>117</v>
      </c>
      <c r="E300" s="198" t="s">
        <v>494</v>
      </c>
      <c r="F300" s="199" t="s">
        <v>495</v>
      </c>
      <c r="G300" s="200" t="s">
        <v>120</v>
      </c>
      <c r="H300" s="201">
        <v>19704</v>
      </c>
      <c r="I300" s="202"/>
      <c r="J300" s="203">
        <f>ROUND(I300*H300,2)</f>
        <v>0</v>
      </c>
      <c r="K300" s="199" t="s">
        <v>121</v>
      </c>
      <c r="L300" s="44"/>
      <c r="M300" s="204" t="s">
        <v>19</v>
      </c>
      <c r="N300" s="205" t="s">
        <v>43</v>
      </c>
      <c r="O300" s="84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8" t="s">
        <v>122</v>
      </c>
      <c r="AT300" s="208" t="s">
        <v>117</v>
      </c>
      <c r="AU300" s="208" t="s">
        <v>79</v>
      </c>
      <c r="AY300" s="17" t="s">
        <v>114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7" t="s">
        <v>77</v>
      </c>
      <c r="BK300" s="209">
        <f>ROUND(I300*H300,2)</f>
        <v>0</v>
      </c>
      <c r="BL300" s="17" t="s">
        <v>122</v>
      </c>
      <c r="BM300" s="208" t="s">
        <v>541</v>
      </c>
    </row>
    <row r="301" s="2" customFormat="1">
      <c r="A301" s="38"/>
      <c r="B301" s="39"/>
      <c r="C301" s="40"/>
      <c r="D301" s="210" t="s">
        <v>124</v>
      </c>
      <c r="E301" s="40"/>
      <c r="F301" s="211" t="s">
        <v>497</v>
      </c>
      <c r="G301" s="40"/>
      <c r="H301" s="40"/>
      <c r="I301" s="212"/>
      <c r="J301" s="40"/>
      <c r="K301" s="40"/>
      <c r="L301" s="44"/>
      <c r="M301" s="213"/>
      <c r="N301" s="21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124</v>
      </c>
      <c r="AU301" s="17" t="s">
        <v>79</v>
      </c>
    </row>
    <row r="302" s="2" customFormat="1">
      <c r="A302" s="38"/>
      <c r="B302" s="39"/>
      <c r="C302" s="40"/>
      <c r="D302" s="215" t="s">
        <v>144</v>
      </c>
      <c r="E302" s="40"/>
      <c r="F302" s="216" t="s">
        <v>498</v>
      </c>
      <c r="G302" s="40"/>
      <c r="H302" s="40"/>
      <c r="I302" s="212"/>
      <c r="J302" s="40"/>
      <c r="K302" s="40"/>
      <c r="L302" s="44"/>
      <c r="M302" s="213"/>
      <c r="N302" s="214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144</v>
      </c>
      <c r="AU302" s="17" t="s">
        <v>79</v>
      </c>
    </row>
    <row r="303" s="13" customFormat="1">
      <c r="A303" s="13"/>
      <c r="B303" s="217"/>
      <c r="C303" s="218"/>
      <c r="D303" s="215" t="s">
        <v>146</v>
      </c>
      <c r="E303" s="219" t="s">
        <v>19</v>
      </c>
      <c r="F303" s="220" t="s">
        <v>499</v>
      </c>
      <c r="G303" s="218"/>
      <c r="H303" s="221">
        <v>19704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7" t="s">
        <v>146</v>
      </c>
      <c r="AU303" s="227" t="s">
        <v>79</v>
      </c>
      <c r="AV303" s="13" t="s">
        <v>79</v>
      </c>
      <c r="AW303" s="13" t="s">
        <v>33</v>
      </c>
      <c r="AX303" s="13" t="s">
        <v>77</v>
      </c>
      <c r="AY303" s="227" t="s">
        <v>114</v>
      </c>
    </row>
    <row r="304" s="12" customFormat="1" ht="22.8" customHeight="1">
      <c r="A304" s="12"/>
      <c r="B304" s="181"/>
      <c r="C304" s="182"/>
      <c r="D304" s="183" t="s">
        <v>71</v>
      </c>
      <c r="E304" s="195" t="s">
        <v>542</v>
      </c>
      <c r="F304" s="195" t="s">
        <v>283</v>
      </c>
      <c r="G304" s="182"/>
      <c r="H304" s="182"/>
      <c r="I304" s="185"/>
      <c r="J304" s="196">
        <f>BK304</f>
        <v>0</v>
      </c>
      <c r="K304" s="182"/>
      <c r="L304" s="187"/>
      <c r="M304" s="188"/>
      <c r="N304" s="189"/>
      <c r="O304" s="189"/>
      <c r="P304" s="190">
        <f>SUM(P305:P315)</f>
        <v>0</v>
      </c>
      <c r="Q304" s="189"/>
      <c r="R304" s="190">
        <f>SUM(R305:R315)</f>
        <v>0.746</v>
      </c>
      <c r="S304" s="189"/>
      <c r="T304" s="191">
        <f>SUM(T305:T315)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92" t="s">
        <v>77</v>
      </c>
      <c r="AT304" s="193" t="s">
        <v>71</v>
      </c>
      <c r="AU304" s="193" t="s">
        <v>77</v>
      </c>
      <c r="AY304" s="192" t="s">
        <v>114</v>
      </c>
      <c r="BK304" s="194">
        <f>SUM(BK305:BK315)</f>
        <v>0</v>
      </c>
    </row>
    <row r="305" s="2" customFormat="1" ht="16.5" customHeight="1">
      <c r="A305" s="38"/>
      <c r="B305" s="39"/>
      <c r="C305" s="228" t="s">
        <v>543</v>
      </c>
      <c r="D305" s="228" t="s">
        <v>285</v>
      </c>
      <c r="E305" s="229" t="s">
        <v>333</v>
      </c>
      <c r="F305" s="230" t="s">
        <v>334</v>
      </c>
      <c r="G305" s="231" t="s">
        <v>256</v>
      </c>
      <c r="H305" s="232">
        <v>71.849999999999994</v>
      </c>
      <c r="I305" s="233"/>
      <c r="J305" s="234">
        <f>ROUND(I305*H305,2)</f>
        <v>0</v>
      </c>
      <c r="K305" s="230" t="s">
        <v>19</v>
      </c>
      <c r="L305" s="235"/>
      <c r="M305" s="236" t="s">
        <v>19</v>
      </c>
      <c r="N305" s="237" t="s">
        <v>43</v>
      </c>
      <c r="O305" s="84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8" t="s">
        <v>161</v>
      </c>
      <c r="AT305" s="208" t="s">
        <v>285</v>
      </c>
      <c r="AU305" s="208" t="s">
        <v>79</v>
      </c>
      <c r="AY305" s="17" t="s">
        <v>114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7" t="s">
        <v>77</v>
      </c>
      <c r="BK305" s="209">
        <f>ROUND(I305*H305,2)</f>
        <v>0</v>
      </c>
      <c r="BL305" s="17" t="s">
        <v>122</v>
      </c>
      <c r="BM305" s="208" t="s">
        <v>544</v>
      </c>
    </row>
    <row r="306" s="2" customFormat="1" ht="16.5" customHeight="1">
      <c r="A306" s="38"/>
      <c r="B306" s="39"/>
      <c r="C306" s="228" t="s">
        <v>545</v>
      </c>
      <c r="D306" s="228" t="s">
        <v>285</v>
      </c>
      <c r="E306" s="229" t="s">
        <v>286</v>
      </c>
      <c r="F306" s="230" t="s">
        <v>287</v>
      </c>
      <c r="G306" s="231" t="s">
        <v>151</v>
      </c>
      <c r="H306" s="232">
        <v>6</v>
      </c>
      <c r="I306" s="233"/>
      <c r="J306" s="234">
        <f>ROUND(I306*H306,2)</f>
        <v>0</v>
      </c>
      <c r="K306" s="230" t="s">
        <v>19</v>
      </c>
      <c r="L306" s="235"/>
      <c r="M306" s="236" t="s">
        <v>19</v>
      </c>
      <c r="N306" s="237" t="s">
        <v>43</v>
      </c>
      <c r="O306" s="84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8" t="s">
        <v>161</v>
      </c>
      <c r="AT306" s="208" t="s">
        <v>285</v>
      </c>
      <c r="AU306" s="208" t="s">
        <v>79</v>
      </c>
      <c r="AY306" s="17" t="s">
        <v>114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7" t="s">
        <v>77</v>
      </c>
      <c r="BK306" s="209">
        <f>ROUND(I306*H306,2)</f>
        <v>0</v>
      </c>
      <c r="BL306" s="17" t="s">
        <v>122</v>
      </c>
      <c r="BM306" s="208" t="s">
        <v>546</v>
      </c>
    </row>
    <row r="307" s="2" customFormat="1">
      <c r="A307" s="38"/>
      <c r="B307" s="39"/>
      <c r="C307" s="40"/>
      <c r="D307" s="215" t="s">
        <v>144</v>
      </c>
      <c r="E307" s="40"/>
      <c r="F307" s="216" t="s">
        <v>505</v>
      </c>
      <c r="G307" s="40"/>
      <c r="H307" s="40"/>
      <c r="I307" s="212"/>
      <c r="J307" s="40"/>
      <c r="K307" s="40"/>
      <c r="L307" s="44"/>
      <c r="M307" s="213"/>
      <c r="N307" s="214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144</v>
      </c>
      <c r="AU307" s="17" t="s">
        <v>79</v>
      </c>
    </row>
    <row r="308" s="2" customFormat="1" ht="16.5" customHeight="1">
      <c r="A308" s="38"/>
      <c r="B308" s="39"/>
      <c r="C308" s="228" t="s">
        <v>547</v>
      </c>
      <c r="D308" s="228" t="s">
        <v>285</v>
      </c>
      <c r="E308" s="229" t="s">
        <v>292</v>
      </c>
      <c r="F308" s="230" t="s">
        <v>293</v>
      </c>
      <c r="G308" s="231" t="s">
        <v>151</v>
      </c>
      <c r="H308" s="232">
        <v>6</v>
      </c>
      <c r="I308" s="233"/>
      <c r="J308" s="234">
        <f>ROUND(I308*H308,2)</f>
        <v>0</v>
      </c>
      <c r="K308" s="230" t="s">
        <v>19</v>
      </c>
      <c r="L308" s="235"/>
      <c r="M308" s="236" t="s">
        <v>19</v>
      </c>
      <c r="N308" s="237" t="s">
        <v>43</v>
      </c>
      <c r="O308" s="84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8" t="s">
        <v>161</v>
      </c>
      <c r="AT308" s="208" t="s">
        <v>285</v>
      </c>
      <c r="AU308" s="208" t="s">
        <v>79</v>
      </c>
      <c r="AY308" s="17" t="s">
        <v>114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17" t="s">
        <v>77</v>
      </c>
      <c r="BK308" s="209">
        <f>ROUND(I308*H308,2)</f>
        <v>0</v>
      </c>
      <c r="BL308" s="17" t="s">
        <v>122</v>
      </c>
      <c r="BM308" s="208" t="s">
        <v>548</v>
      </c>
    </row>
    <row r="309" s="2" customFormat="1">
      <c r="A309" s="38"/>
      <c r="B309" s="39"/>
      <c r="C309" s="40"/>
      <c r="D309" s="215" t="s">
        <v>144</v>
      </c>
      <c r="E309" s="40"/>
      <c r="F309" s="216" t="s">
        <v>505</v>
      </c>
      <c r="G309" s="40"/>
      <c r="H309" s="40"/>
      <c r="I309" s="212"/>
      <c r="J309" s="40"/>
      <c r="K309" s="40"/>
      <c r="L309" s="44"/>
      <c r="M309" s="213"/>
      <c r="N309" s="214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144</v>
      </c>
      <c r="AU309" s="17" t="s">
        <v>79</v>
      </c>
    </row>
    <row r="310" s="2" customFormat="1" ht="16.5" customHeight="1">
      <c r="A310" s="38"/>
      <c r="B310" s="39"/>
      <c r="C310" s="228" t="s">
        <v>549</v>
      </c>
      <c r="D310" s="228" t="s">
        <v>285</v>
      </c>
      <c r="E310" s="229" t="s">
        <v>298</v>
      </c>
      <c r="F310" s="230" t="s">
        <v>299</v>
      </c>
      <c r="G310" s="231" t="s">
        <v>151</v>
      </c>
      <c r="H310" s="232">
        <v>6</v>
      </c>
      <c r="I310" s="233"/>
      <c r="J310" s="234">
        <f>ROUND(I310*H310,2)</f>
        <v>0</v>
      </c>
      <c r="K310" s="230" t="s">
        <v>19</v>
      </c>
      <c r="L310" s="235"/>
      <c r="M310" s="236" t="s">
        <v>19</v>
      </c>
      <c r="N310" s="237" t="s">
        <v>43</v>
      </c>
      <c r="O310" s="84"/>
      <c r="P310" s="206">
        <f>O310*H310</f>
        <v>0</v>
      </c>
      <c r="Q310" s="206">
        <v>0</v>
      </c>
      <c r="R310" s="206">
        <f>Q310*H310</f>
        <v>0</v>
      </c>
      <c r="S310" s="206">
        <v>0</v>
      </c>
      <c r="T310" s="20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8" t="s">
        <v>161</v>
      </c>
      <c r="AT310" s="208" t="s">
        <v>285</v>
      </c>
      <c r="AU310" s="208" t="s">
        <v>79</v>
      </c>
      <c r="AY310" s="17" t="s">
        <v>114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17" t="s">
        <v>77</v>
      </c>
      <c r="BK310" s="209">
        <f>ROUND(I310*H310,2)</f>
        <v>0</v>
      </c>
      <c r="BL310" s="17" t="s">
        <v>122</v>
      </c>
      <c r="BM310" s="208" t="s">
        <v>550</v>
      </c>
    </row>
    <row r="311" s="2" customFormat="1">
      <c r="A311" s="38"/>
      <c r="B311" s="39"/>
      <c r="C311" s="40"/>
      <c r="D311" s="215" t="s">
        <v>144</v>
      </c>
      <c r="E311" s="40"/>
      <c r="F311" s="216" t="s">
        <v>510</v>
      </c>
      <c r="G311" s="40"/>
      <c r="H311" s="40"/>
      <c r="I311" s="212"/>
      <c r="J311" s="40"/>
      <c r="K311" s="40"/>
      <c r="L311" s="44"/>
      <c r="M311" s="213"/>
      <c r="N311" s="214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144</v>
      </c>
      <c r="AU311" s="17" t="s">
        <v>79</v>
      </c>
    </row>
    <row r="312" s="2" customFormat="1" ht="16.5" customHeight="1">
      <c r="A312" s="38"/>
      <c r="B312" s="39"/>
      <c r="C312" s="228" t="s">
        <v>551</v>
      </c>
      <c r="D312" s="228" t="s">
        <v>285</v>
      </c>
      <c r="E312" s="229" t="s">
        <v>322</v>
      </c>
      <c r="F312" s="230" t="s">
        <v>323</v>
      </c>
      <c r="G312" s="231" t="s">
        <v>256</v>
      </c>
      <c r="H312" s="232">
        <v>3.73</v>
      </c>
      <c r="I312" s="233"/>
      <c r="J312" s="234">
        <f>ROUND(I312*H312,2)</f>
        <v>0</v>
      </c>
      <c r="K312" s="230" t="s">
        <v>121</v>
      </c>
      <c r="L312" s="235"/>
      <c r="M312" s="236" t="s">
        <v>19</v>
      </c>
      <c r="N312" s="237" t="s">
        <v>43</v>
      </c>
      <c r="O312" s="84"/>
      <c r="P312" s="206">
        <f>O312*H312</f>
        <v>0</v>
      </c>
      <c r="Q312" s="206">
        <v>0.20000000000000001</v>
      </c>
      <c r="R312" s="206">
        <f>Q312*H312</f>
        <v>0.746</v>
      </c>
      <c r="S312" s="206">
        <v>0</v>
      </c>
      <c r="T312" s="20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08" t="s">
        <v>161</v>
      </c>
      <c r="AT312" s="208" t="s">
        <v>285</v>
      </c>
      <c r="AU312" s="208" t="s">
        <v>79</v>
      </c>
      <c r="AY312" s="17" t="s">
        <v>114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17" t="s">
        <v>77</v>
      </c>
      <c r="BK312" s="209">
        <f>ROUND(I312*H312,2)</f>
        <v>0</v>
      </c>
      <c r="BL312" s="17" t="s">
        <v>122</v>
      </c>
      <c r="BM312" s="208" t="s">
        <v>552</v>
      </c>
    </row>
    <row r="313" s="2" customFormat="1">
      <c r="A313" s="38"/>
      <c r="B313" s="39"/>
      <c r="C313" s="40"/>
      <c r="D313" s="215" t="s">
        <v>144</v>
      </c>
      <c r="E313" s="40"/>
      <c r="F313" s="216" t="s">
        <v>513</v>
      </c>
      <c r="G313" s="40"/>
      <c r="H313" s="40"/>
      <c r="I313" s="212"/>
      <c r="J313" s="40"/>
      <c r="K313" s="40"/>
      <c r="L313" s="44"/>
      <c r="M313" s="213"/>
      <c r="N313" s="214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144</v>
      </c>
      <c r="AU313" s="17" t="s">
        <v>79</v>
      </c>
    </row>
    <row r="314" s="2" customFormat="1" ht="16.5" customHeight="1">
      <c r="A314" s="38"/>
      <c r="B314" s="39"/>
      <c r="C314" s="228" t="s">
        <v>553</v>
      </c>
      <c r="D314" s="228" t="s">
        <v>285</v>
      </c>
      <c r="E314" s="229" t="s">
        <v>317</v>
      </c>
      <c r="F314" s="230" t="s">
        <v>318</v>
      </c>
      <c r="G314" s="231" t="s">
        <v>151</v>
      </c>
      <c r="H314" s="232">
        <v>8</v>
      </c>
      <c r="I314" s="233"/>
      <c r="J314" s="234">
        <f>ROUND(I314*H314,2)</f>
        <v>0</v>
      </c>
      <c r="K314" s="230" t="s">
        <v>19</v>
      </c>
      <c r="L314" s="235"/>
      <c r="M314" s="236" t="s">
        <v>19</v>
      </c>
      <c r="N314" s="237" t="s">
        <v>43</v>
      </c>
      <c r="O314" s="84"/>
      <c r="P314" s="206">
        <f>O314*H314</f>
        <v>0</v>
      </c>
      <c r="Q314" s="206">
        <v>0</v>
      </c>
      <c r="R314" s="206">
        <f>Q314*H314</f>
        <v>0</v>
      </c>
      <c r="S314" s="206">
        <v>0</v>
      </c>
      <c r="T314" s="20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8" t="s">
        <v>161</v>
      </c>
      <c r="AT314" s="208" t="s">
        <v>285</v>
      </c>
      <c r="AU314" s="208" t="s">
        <v>79</v>
      </c>
      <c r="AY314" s="17" t="s">
        <v>114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7" t="s">
        <v>77</v>
      </c>
      <c r="BK314" s="209">
        <f>ROUND(I314*H314,2)</f>
        <v>0</v>
      </c>
      <c r="BL314" s="17" t="s">
        <v>122</v>
      </c>
      <c r="BM314" s="208" t="s">
        <v>554</v>
      </c>
    </row>
    <row r="315" s="2" customFormat="1">
      <c r="A315" s="38"/>
      <c r="B315" s="39"/>
      <c r="C315" s="40"/>
      <c r="D315" s="215" t="s">
        <v>144</v>
      </c>
      <c r="E315" s="40"/>
      <c r="F315" s="216" t="s">
        <v>516</v>
      </c>
      <c r="G315" s="40"/>
      <c r="H315" s="40"/>
      <c r="I315" s="212"/>
      <c r="J315" s="40"/>
      <c r="K315" s="40"/>
      <c r="L315" s="44"/>
      <c r="M315" s="213"/>
      <c r="N315" s="214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144</v>
      </c>
      <c r="AU315" s="17" t="s">
        <v>79</v>
      </c>
    </row>
    <row r="316" s="12" customFormat="1" ht="25.92" customHeight="1">
      <c r="A316" s="12"/>
      <c r="B316" s="181"/>
      <c r="C316" s="182"/>
      <c r="D316" s="183" t="s">
        <v>71</v>
      </c>
      <c r="E316" s="184" t="s">
        <v>555</v>
      </c>
      <c r="F316" s="184" t="s">
        <v>556</v>
      </c>
      <c r="G316" s="182"/>
      <c r="H316" s="182"/>
      <c r="I316" s="185"/>
      <c r="J316" s="186">
        <f>BK316</f>
        <v>0</v>
      </c>
      <c r="K316" s="182"/>
      <c r="L316" s="187"/>
      <c r="M316" s="188"/>
      <c r="N316" s="189"/>
      <c r="O316" s="189"/>
      <c r="P316" s="190">
        <f>P317+P353</f>
        <v>0</v>
      </c>
      <c r="Q316" s="189"/>
      <c r="R316" s="190">
        <f>R317+R353</f>
        <v>0.74627999999999994</v>
      </c>
      <c r="S316" s="189"/>
      <c r="T316" s="191">
        <f>T317+T353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92" t="s">
        <v>77</v>
      </c>
      <c r="AT316" s="193" t="s">
        <v>71</v>
      </c>
      <c r="AU316" s="193" t="s">
        <v>72</v>
      </c>
      <c r="AY316" s="192" t="s">
        <v>114</v>
      </c>
      <c r="BK316" s="194">
        <f>BK317+BK353</f>
        <v>0</v>
      </c>
    </row>
    <row r="317" s="12" customFormat="1" ht="22.8" customHeight="1">
      <c r="A317" s="12"/>
      <c r="B317" s="181"/>
      <c r="C317" s="182"/>
      <c r="D317" s="183" t="s">
        <v>71</v>
      </c>
      <c r="E317" s="195" t="s">
        <v>557</v>
      </c>
      <c r="F317" s="195" t="s">
        <v>116</v>
      </c>
      <c r="G317" s="182"/>
      <c r="H317" s="182"/>
      <c r="I317" s="185"/>
      <c r="J317" s="196">
        <f>BK317</f>
        <v>0</v>
      </c>
      <c r="K317" s="182"/>
      <c r="L317" s="187"/>
      <c r="M317" s="188"/>
      <c r="N317" s="189"/>
      <c r="O317" s="189"/>
      <c r="P317" s="190">
        <f>SUM(P318:P352)</f>
        <v>0</v>
      </c>
      <c r="Q317" s="189"/>
      <c r="R317" s="190">
        <f>SUM(R318:R352)</f>
        <v>0.00028000000000000003</v>
      </c>
      <c r="S317" s="189"/>
      <c r="T317" s="191">
        <f>SUM(T318:T352)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92" t="s">
        <v>77</v>
      </c>
      <c r="AT317" s="193" t="s">
        <v>71</v>
      </c>
      <c r="AU317" s="193" t="s">
        <v>77</v>
      </c>
      <c r="AY317" s="192" t="s">
        <v>114</v>
      </c>
      <c r="BK317" s="194">
        <f>SUM(BK318:BK352)</f>
        <v>0</v>
      </c>
    </row>
    <row r="318" s="2" customFormat="1" ht="16.5" customHeight="1">
      <c r="A318" s="38"/>
      <c r="B318" s="39"/>
      <c r="C318" s="197" t="s">
        <v>558</v>
      </c>
      <c r="D318" s="197" t="s">
        <v>117</v>
      </c>
      <c r="E318" s="198" t="s">
        <v>455</v>
      </c>
      <c r="F318" s="199" t="s">
        <v>456</v>
      </c>
      <c r="G318" s="200" t="s">
        <v>120</v>
      </c>
      <c r="H318" s="201">
        <v>3198</v>
      </c>
      <c r="I318" s="202"/>
      <c r="J318" s="203">
        <f>ROUND(I318*H318,2)</f>
        <v>0</v>
      </c>
      <c r="K318" s="199" t="s">
        <v>121</v>
      </c>
      <c r="L318" s="44"/>
      <c r="M318" s="204" t="s">
        <v>19</v>
      </c>
      <c r="N318" s="205" t="s">
        <v>43</v>
      </c>
      <c r="O318" s="84"/>
      <c r="P318" s="206">
        <f>O318*H318</f>
        <v>0</v>
      </c>
      <c r="Q318" s="206">
        <v>0</v>
      </c>
      <c r="R318" s="206">
        <f>Q318*H318</f>
        <v>0</v>
      </c>
      <c r="S318" s="206">
        <v>0</v>
      </c>
      <c r="T318" s="20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08" t="s">
        <v>122</v>
      </c>
      <c r="AT318" s="208" t="s">
        <v>117</v>
      </c>
      <c r="AU318" s="208" t="s">
        <v>79</v>
      </c>
      <c r="AY318" s="17" t="s">
        <v>114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7" t="s">
        <v>77</v>
      </c>
      <c r="BK318" s="209">
        <f>ROUND(I318*H318,2)</f>
        <v>0</v>
      </c>
      <c r="BL318" s="17" t="s">
        <v>122</v>
      </c>
      <c r="BM318" s="208" t="s">
        <v>559</v>
      </c>
    </row>
    <row r="319" s="2" customFormat="1">
      <c r="A319" s="38"/>
      <c r="B319" s="39"/>
      <c r="C319" s="40"/>
      <c r="D319" s="210" t="s">
        <v>124</v>
      </c>
      <c r="E319" s="40"/>
      <c r="F319" s="211" t="s">
        <v>458</v>
      </c>
      <c r="G319" s="40"/>
      <c r="H319" s="40"/>
      <c r="I319" s="212"/>
      <c r="J319" s="40"/>
      <c r="K319" s="40"/>
      <c r="L319" s="44"/>
      <c r="M319" s="213"/>
      <c r="N319" s="214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124</v>
      </c>
      <c r="AU319" s="17" t="s">
        <v>79</v>
      </c>
    </row>
    <row r="320" s="2" customFormat="1">
      <c r="A320" s="38"/>
      <c r="B320" s="39"/>
      <c r="C320" s="40"/>
      <c r="D320" s="215" t="s">
        <v>144</v>
      </c>
      <c r="E320" s="40"/>
      <c r="F320" s="216" t="s">
        <v>459</v>
      </c>
      <c r="G320" s="40"/>
      <c r="H320" s="40"/>
      <c r="I320" s="212"/>
      <c r="J320" s="40"/>
      <c r="K320" s="40"/>
      <c r="L320" s="44"/>
      <c r="M320" s="213"/>
      <c r="N320" s="214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144</v>
      </c>
      <c r="AU320" s="17" t="s">
        <v>79</v>
      </c>
    </row>
    <row r="321" s="13" customFormat="1">
      <c r="A321" s="13"/>
      <c r="B321" s="217"/>
      <c r="C321" s="218"/>
      <c r="D321" s="215" t="s">
        <v>146</v>
      </c>
      <c r="E321" s="219" t="s">
        <v>19</v>
      </c>
      <c r="F321" s="220" t="s">
        <v>460</v>
      </c>
      <c r="G321" s="218"/>
      <c r="H321" s="221">
        <v>3198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7" t="s">
        <v>146</v>
      </c>
      <c r="AU321" s="227" t="s">
        <v>79</v>
      </c>
      <c r="AV321" s="13" t="s">
        <v>79</v>
      </c>
      <c r="AW321" s="13" t="s">
        <v>33</v>
      </c>
      <c r="AX321" s="13" t="s">
        <v>77</v>
      </c>
      <c r="AY321" s="227" t="s">
        <v>114</v>
      </c>
    </row>
    <row r="322" s="2" customFormat="1" ht="16.5" customHeight="1">
      <c r="A322" s="38"/>
      <c r="B322" s="39"/>
      <c r="C322" s="197" t="s">
        <v>560</v>
      </c>
      <c r="D322" s="197" t="s">
        <v>117</v>
      </c>
      <c r="E322" s="198" t="s">
        <v>248</v>
      </c>
      <c r="F322" s="199" t="s">
        <v>249</v>
      </c>
      <c r="G322" s="200" t="s">
        <v>120</v>
      </c>
      <c r="H322" s="201">
        <v>159.90000000000001</v>
      </c>
      <c r="I322" s="202"/>
      <c r="J322" s="203">
        <f>ROUND(I322*H322,2)</f>
        <v>0</v>
      </c>
      <c r="K322" s="199" t="s">
        <v>121</v>
      </c>
      <c r="L322" s="44"/>
      <c r="M322" s="204" t="s">
        <v>19</v>
      </c>
      <c r="N322" s="205" t="s">
        <v>43</v>
      </c>
      <c r="O322" s="84"/>
      <c r="P322" s="206">
        <f>O322*H322</f>
        <v>0</v>
      </c>
      <c r="Q322" s="206">
        <v>0</v>
      </c>
      <c r="R322" s="206">
        <f>Q322*H322</f>
        <v>0</v>
      </c>
      <c r="S322" s="206">
        <v>0</v>
      </c>
      <c r="T322" s="20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08" t="s">
        <v>122</v>
      </c>
      <c r="AT322" s="208" t="s">
        <v>117</v>
      </c>
      <c r="AU322" s="208" t="s">
        <v>79</v>
      </c>
      <c r="AY322" s="17" t="s">
        <v>114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7" t="s">
        <v>77</v>
      </c>
      <c r="BK322" s="209">
        <f>ROUND(I322*H322,2)</f>
        <v>0</v>
      </c>
      <c r="BL322" s="17" t="s">
        <v>122</v>
      </c>
      <c r="BM322" s="208" t="s">
        <v>561</v>
      </c>
    </row>
    <row r="323" s="2" customFormat="1">
      <c r="A323" s="38"/>
      <c r="B323" s="39"/>
      <c r="C323" s="40"/>
      <c r="D323" s="210" t="s">
        <v>124</v>
      </c>
      <c r="E323" s="40"/>
      <c r="F323" s="211" t="s">
        <v>251</v>
      </c>
      <c r="G323" s="40"/>
      <c r="H323" s="40"/>
      <c r="I323" s="212"/>
      <c r="J323" s="40"/>
      <c r="K323" s="40"/>
      <c r="L323" s="44"/>
      <c r="M323" s="213"/>
      <c r="N323" s="214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124</v>
      </c>
      <c r="AU323" s="17" t="s">
        <v>79</v>
      </c>
    </row>
    <row r="324" s="2" customFormat="1">
      <c r="A324" s="38"/>
      <c r="B324" s="39"/>
      <c r="C324" s="40"/>
      <c r="D324" s="215" t="s">
        <v>144</v>
      </c>
      <c r="E324" s="40"/>
      <c r="F324" s="216" t="s">
        <v>463</v>
      </c>
      <c r="G324" s="40"/>
      <c r="H324" s="40"/>
      <c r="I324" s="212"/>
      <c r="J324" s="40"/>
      <c r="K324" s="40"/>
      <c r="L324" s="44"/>
      <c r="M324" s="213"/>
      <c r="N324" s="214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144</v>
      </c>
      <c r="AU324" s="17" t="s">
        <v>79</v>
      </c>
    </row>
    <row r="325" s="2" customFormat="1" ht="16.5" customHeight="1">
      <c r="A325" s="38"/>
      <c r="B325" s="39"/>
      <c r="C325" s="197" t="s">
        <v>562</v>
      </c>
      <c r="D325" s="197" t="s">
        <v>117</v>
      </c>
      <c r="E325" s="198" t="s">
        <v>162</v>
      </c>
      <c r="F325" s="199" t="s">
        <v>163</v>
      </c>
      <c r="G325" s="200" t="s">
        <v>151</v>
      </c>
      <c r="H325" s="201">
        <v>2</v>
      </c>
      <c r="I325" s="202"/>
      <c r="J325" s="203">
        <f>ROUND(I325*H325,2)</f>
        <v>0</v>
      </c>
      <c r="K325" s="199" t="s">
        <v>121</v>
      </c>
      <c r="L325" s="44"/>
      <c r="M325" s="204" t="s">
        <v>19</v>
      </c>
      <c r="N325" s="205" t="s">
        <v>43</v>
      </c>
      <c r="O325" s="84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08" t="s">
        <v>122</v>
      </c>
      <c r="AT325" s="208" t="s">
        <v>117</v>
      </c>
      <c r="AU325" s="208" t="s">
        <v>79</v>
      </c>
      <c r="AY325" s="17" t="s">
        <v>114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7" t="s">
        <v>77</v>
      </c>
      <c r="BK325" s="209">
        <f>ROUND(I325*H325,2)</f>
        <v>0</v>
      </c>
      <c r="BL325" s="17" t="s">
        <v>122</v>
      </c>
      <c r="BM325" s="208" t="s">
        <v>563</v>
      </c>
    </row>
    <row r="326" s="2" customFormat="1">
      <c r="A326" s="38"/>
      <c r="B326" s="39"/>
      <c r="C326" s="40"/>
      <c r="D326" s="210" t="s">
        <v>124</v>
      </c>
      <c r="E326" s="40"/>
      <c r="F326" s="211" t="s">
        <v>165</v>
      </c>
      <c r="G326" s="40"/>
      <c r="H326" s="40"/>
      <c r="I326" s="212"/>
      <c r="J326" s="40"/>
      <c r="K326" s="40"/>
      <c r="L326" s="44"/>
      <c r="M326" s="213"/>
      <c r="N326" s="214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124</v>
      </c>
      <c r="AU326" s="17" t="s">
        <v>79</v>
      </c>
    </row>
    <row r="327" s="2" customFormat="1">
      <c r="A327" s="38"/>
      <c r="B327" s="39"/>
      <c r="C327" s="40"/>
      <c r="D327" s="215" t="s">
        <v>144</v>
      </c>
      <c r="E327" s="40"/>
      <c r="F327" s="216" t="s">
        <v>466</v>
      </c>
      <c r="G327" s="40"/>
      <c r="H327" s="40"/>
      <c r="I327" s="212"/>
      <c r="J327" s="40"/>
      <c r="K327" s="40"/>
      <c r="L327" s="44"/>
      <c r="M327" s="213"/>
      <c r="N327" s="214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144</v>
      </c>
      <c r="AU327" s="17" t="s">
        <v>79</v>
      </c>
    </row>
    <row r="328" s="2" customFormat="1" ht="16.5" customHeight="1">
      <c r="A328" s="38"/>
      <c r="B328" s="39"/>
      <c r="C328" s="197" t="s">
        <v>564</v>
      </c>
      <c r="D328" s="197" t="s">
        <v>117</v>
      </c>
      <c r="E328" s="198" t="s">
        <v>179</v>
      </c>
      <c r="F328" s="199" t="s">
        <v>180</v>
      </c>
      <c r="G328" s="200" t="s">
        <v>151</v>
      </c>
      <c r="H328" s="201">
        <v>2</v>
      </c>
      <c r="I328" s="202"/>
      <c r="J328" s="203">
        <f>ROUND(I328*H328,2)</f>
        <v>0</v>
      </c>
      <c r="K328" s="199" t="s">
        <v>121</v>
      </c>
      <c r="L328" s="44"/>
      <c r="M328" s="204" t="s">
        <v>19</v>
      </c>
      <c r="N328" s="205" t="s">
        <v>43</v>
      </c>
      <c r="O328" s="84"/>
      <c r="P328" s="206">
        <f>O328*H328</f>
        <v>0</v>
      </c>
      <c r="Q328" s="206">
        <v>6.0000000000000002E-05</v>
      </c>
      <c r="R328" s="206">
        <f>Q328*H328</f>
        <v>0.00012</v>
      </c>
      <c r="S328" s="206">
        <v>0</v>
      </c>
      <c r="T328" s="20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08" t="s">
        <v>122</v>
      </c>
      <c r="AT328" s="208" t="s">
        <v>117</v>
      </c>
      <c r="AU328" s="208" t="s">
        <v>79</v>
      </c>
      <c r="AY328" s="17" t="s">
        <v>114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7" t="s">
        <v>77</v>
      </c>
      <c r="BK328" s="209">
        <f>ROUND(I328*H328,2)</f>
        <v>0</v>
      </c>
      <c r="BL328" s="17" t="s">
        <v>122</v>
      </c>
      <c r="BM328" s="208" t="s">
        <v>565</v>
      </c>
    </row>
    <row r="329" s="2" customFormat="1">
      <c r="A329" s="38"/>
      <c r="B329" s="39"/>
      <c r="C329" s="40"/>
      <c r="D329" s="210" t="s">
        <v>124</v>
      </c>
      <c r="E329" s="40"/>
      <c r="F329" s="211" t="s">
        <v>182</v>
      </c>
      <c r="G329" s="40"/>
      <c r="H329" s="40"/>
      <c r="I329" s="212"/>
      <c r="J329" s="40"/>
      <c r="K329" s="40"/>
      <c r="L329" s="44"/>
      <c r="M329" s="213"/>
      <c r="N329" s="214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124</v>
      </c>
      <c r="AU329" s="17" t="s">
        <v>79</v>
      </c>
    </row>
    <row r="330" s="2" customFormat="1">
      <c r="A330" s="38"/>
      <c r="B330" s="39"/>
      <c r="C330" s="40"/>
      <c r="D330" s="215" t="s">
        <v>144</v>
      </c>
      <c r="E330" s="40"/>
      <c r="F330" s="216" t="s">
        <v>469</v>
      </c>
      <c r="G330" s="40"/>
      <c r="H330" s="40"/>
      <c r="I330" s="212"/>
      <c r="J330" s="40"/>
      <c r="K330" s="40"/>
      <c r="L330" s="44"/>
      <c r="M330" s="213"/>
      <c r="N330" s="214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144</v>
      </c>
      <c r="AU330" s="17" t="s">
        <v>79</v>
      </c>
    </row>
    <row r="331" s="2" customFormat="1" ht="16.5" customHeight="1">
      <c r="A331" s="38"/>
      <c r="B331" s="39"/>
      <c r="C331" s="197" t="s">
        <v>566</v>
      </c>
      <c r="D331" s="197" t="s">
        <v>117</v>
      </c>
      <c r="E331" s="198" t="s">
        <v>471</v>
      </c>
      <c r="F331" s="199" t="s">
        <v>472</v>
      </c>
      <c r="G331" s="200" t="s">
        <v>151</v>
      </c>
      <c r="H331" s="201">
        <v>44</v>
      </c>
      <c r="I331" s="202"/>
      <c r="J331" s="203">
        <f>ROUND(I331*H331,2)</f>
        <v>0</v>
      </c>
      <c r="K331" s="199" t="s">
        <v>19</v>
      </c>
      <c r="L331" s="44"/>
      <c r="M331" s="204" t="s">
        <v>19</v>
      </c>
      <c r="N331" s="205" t="s">
        <v>43</v>
      </c>
      <c r="O331" s="84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8" t="s">
        <v>122</v>
      </c>
      <c r="AT331" s="208" t="s">
        <v>117</v>
      </c>
      <c r="AU331" s="208" t="s">
        <v>79</v>
      </c>
      <c r="AY331" s="17" t="s">
        <v>114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7" t="s">
        <v>77</v>
      </c>
      <c r="BK331" s="209">
        <f>ROUND(I331*H331,2)</f>
        <v>0</v>
      </c>
      <c r="BL331" s="17" t="s">
        <v>122</v>
      </c>
      <c r="BM331" s="208" t="s">
        <v>567</v>
      </c>
    </row>
    <row r="332" s="2" customFormat="1">
      <c r="A332" s="38"/>
      <c r="B332" s="39"/>
      <c r="C332" s="40"/>
      <c r="D332" s="215" t="s">
        <v>144</v>
      </c>
      <c r="E332" s="40"/>
      <c r="F332" s="216" t="s">
        <v>474</v>
      </c>
      <c r="G332" s="40"/>
      <c r="H332" s="40"/>
      <c r="I332" s="212"/>
      <c r="J332" s="40"/>
      <c r="K332" s="40"/>
      <c r="L332" s="44"/>
      <c r="M332" s="213"/>
      <c r="N332" s="214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144</v>
      </c>
      <c r="AU332" s="17" t="s">
        <v>79</v>
      </c>
    </row>
    <row r="333" s="2" customFormat="1" ht="16.5" customHeight="1">
      <c r="A333" s="38"/>
      <c r="B333" s="39"/>
      <c r="C333" s="197" t="s">
        <v>568</v>
      </c>
      <c r="D333" s="197" t="s">
        <v>117</v>
      </c>
      <c r="E333" s="198" t="s">
        <v>229</v>
      </c>
      <c r="F333" s="199" t="s">
        <v>230</v>
      </c>
      <c r="G333" s="200" t="s">
        <v>151</v>
      </c>
      <c r="H333" s="201">
        <v>8</v>
      </c>
      <c r="I333" s="202"/>
      <c r="J333" s="203">
        <f>ROUND(I333*H333,2)</f>
        <v>0</v>
      </c>
      <c r="K333" s="199" t="s">
        <v>121</v>
      </c>
      <c r="L333" s="44"/>
      <c r="M333" s="204" t="s">
        <v>19</v>
      </c>
      <c r="N333" s="205" t="s">
        <v>43</v>
      </c>
      <c r="O333" s="84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8" t="s">
        <v>122</v>
      </c>
      <c r="AT333" s="208" t="s">
        <v>117</v>
      </c>
      <c r="AU333" s="208" t="s">
        <v>79</v>
      </c>
      <c r="AY333" s="17" t="s">
        <v>114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7" t="s">
        <v>77</v>
      </c>
      <c r="BK333" s="209">
        <f>ROUND(I333*H333,2)</f>
        <v>0</v>
      </c>
      <c r="BL333" s="17" t="s">
        <v>122</v>
      </c>
      <c r="BM333" s="208" t="s">
        <v>569</v>
      </c>
    </row>
    <row r="334" s="2" customFormat="1">
      <c r="A334" s="38"/>
      <c r="B334" s="39"/>
      <c r="C334" s="40"/>
      <c r="D334" s="210" t="s">
        <v>124</v>
      </c>
      <c r="E334" s="40"/>
      <c r="F334" s="211" t="s">
        <v>232</v>
      </c>
      <c r="G334" s="40"/>
      <c r="H334" s="40"/>
      <c r="I334" s="212"/>
      <c r="J334" s="40"/>
      <c r="K334" s="40"/>
      <c r="L334" s="44"/>
      <c r="M334" s="213"/>
      <c r="N334" s="214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124</v>
      </c>
      <c r="AU334" s="17" t="s">
        <v>79</v>
      </c>
    </row>
    <row r="335" s="2" customFormat="1">
      <c r="A335" s="38"/>
      <c r="B335" s="39"/>
      <c r="C335" s="40"/>
      <c r="D335" s="215" t="s">
        <v>144</v>
      </c>
      <c r="E335" s="40"/>
      <c r="F335" s="216" t="s">
        <v>477</v>
      </c>
      <c r="G335" s="40"/>
      <c r="H335" s="40"/>
      <c r="I335" s="212"/>
      <c r="J335" s="40"/>
      <c r="K335" s="40"/>
      <c r="L335" s="44"/>
      <c r="M335" s="213"/>
      <c r="N335" s="214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144</v>
      </c>
      <c r="AU335" s="17" t="s">
        <v>79</v>
      </c>
    </row>
    <row r="336" s="2" customFormat="1" ht="16.5" customHeight="1">
      <c r="A336" s="38"/>
      <c r="B336" s="39"/>
      <c r="C336" s="197" t="s">
        <v>570</v>
      </c>
      <c r="D336" s="197" t="s">
        <v>117</v>
      </c>
      <c r="E336" s="198" t="s">
        <v>479</v>
      </c>
      <c r="F336" s="199" t="s">
        <v>480</v>
      </c>
      <c r="G336" s="200" t="s">
        <v>151</v>
      </c>
      <c r="H336" s="201">
        <v>8</v>
      </c>
      <c r="I336" s="202"/>
      <c r="J336" s="203">
        <f>ROUND(I336*H336,2)</f>
        <v>0</v>
      </c>
      <c r="K336" s="199" t="s">
        <v>121</v>
      </c>
      <c r="L336" s="44"/>
      <c r="M336" s="204" t="s">
        <v>19</v>
      </c>
      <c r="N336" s="205" t="s">
        <v>43</v>
      </c>
      <c r="O336" s="84"/>
      <c r="P336" s="206">
        <f>O336*H336</f>
        <v>0</v>
      </c>
      <c r="Q336" s="206">
        <v>2.0000000000000002E-05</v>
      </c>
      <c r="R336" s="206">
        <f>Q336*H336</f>
        <v>0.00016000000000000001</v>
      </c>
      <c r="S336" s="206">
        <v>0</v>
      </c>
      <c r="T336" s="20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08" t="s">
        <v>122</v>
      </c>
      <c r="AT336" s="208" t="s">
        <v>117</v>
      </c>
      <c r="AU336" s="208" t="s">
        <v>79</v>
      </c>
      <c r="AY336" s="17" t="s">
        <v>114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17" t="s">
        <v>77</v>
      </c>
      <c r="BK336" s="209">
        <f>ROUND(I336*H336,2)</f>
        <v>0</v>
      </c>
      <c r="BL336" s="17" t="s">
        <v>122</v>
      </c>
      <c r="BM336" s="208" t="s">
        <v>571</v>
      </c>
    </row>
    <row r="337" s="2" customFormat="1">
      <c r="A337" s="38"/>
      <c r="B337" s="39"/>
      <c r="C337" s="40"/>
      <c r="D337" s="210" t="s">
        <v>124</v>
      </c>
      <c r="E337" s="40"/>
      <c r="F337" s="211" t="s">
        <v>482</v>
      </c>
      <c r="G337" s="40"/>
      <c r="H337" s="40"/>
      <c r="I337" s="212"/>
      <c r="J337" s="40"/>
      <c r="K337" s="40"/>
      <c r="L337" s="44"/>
      <c r="M337" s="213"/>
      <c r="N337" s="214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124</v>
      </c>
      <c r="AU337" s="17" t="s">
        <v>79</v>
      </c>
    </row>
    <row r="338" s="2" customFormat="1">
      <c r="A338" s="38"/>
      <c r="B338" s="39"/>
      <c r="C338" s="40"/>
      <c r="D338" s="215" t="s">
        <v>144</v>
      </c>
      <c r="E338" s="40"/>
      <c r="F338" s="216" t="s">
        <v>483</v>
      </c>
      <c r="G338" s="40"/>
      <c r="H338" s="40"/>
      <c r="I338" s="212"/>
      <c r="J338" s="40"/>
      <c r="K338" s="40"/>
      <c r="L338" s="44"/>
      <c r="M338" s="213"/>
      <c r="N338" s="214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144</v>
      </c>
      <c r="AU338" s="17" t="s">
        <v>79</v>
      </c>
    </row>
    <row r="339" s="2" customFormat="1" ht="16.5" customHeight="1">
      <c r="A339" s="38"/>
      <c r="B339" s="39"/>
      <c r="C339" s="197" t="s">
        <v>572</v>
      </c>
      <c r="D339" s="197" t="s">
        <v>117</v>
      </c>
      <c r="E339" s="198" t="s">
        <v>254</v>
      </c>
      <c r="F339" s="199" t="s">
        <v>255</v>
      </c>
      <c r="G339" s="200" t="s">
        <v>256</v>
      </c>
      <c r="H339" s="201">
        <v>71.849999999999994</v>
      </c>
      <c r="I339" s="202"/>
      <c r="J339" s="203">
        <f>ROUND(I339*H339,2)</f>
        <v>0</v>
      </c>
      <c r="K339" s="199" t="s">
        <v>121</v>
      </c>
      <c r="L339" s="44"/>
      <c r="M339" s="204" t="s">
        <v>19</v>
      </c>
      <c r="N339" s="205" t="s">
        <v>43</v>
      </c>
      <c r="O339" s="84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8" t="s">
        <v>122</v>
      </c>
      <c r="AT339" s="208" t="s">
        <v>117</v>
      </c>
      <c r="AU339" s="208" t="s">
        <v>79</v>
      </c>
      <c r="AY339" s="17" t="s">
        <v>114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7" t="s">
        <v>77</v>
      </c>
      <c r="BK339" s="209">
        <f>ROUND(I339*H339,2)</f>
        <v>0</v>
      </c>
      <c r="BL339" s="17" t="s">
        <v>122</v>
      </c>
      <c r="BM339" s="208" t="s">
        <v>573</v>
      </c>
    </row>
    <row r="340" s="2" customFormat="1">
      <c r="A340" s="38"/>
      <c r="B340" s="39"/>
      <c r="C340" s="40"/>
      <c r="D340" s="210" t="s">
        <v>124</v>
      </c>
      <c r="E340" s="40"/>
      <c r="F340" s="211" t="s">
        <v>258</v>
      </c>
      <c r="G340" s="40"/>
      <c r="H340" s="40"/>
      <c r="I340" s="212"/>
      <c r="J340" s="40"/>
      <c r="K340" s="40"/>
      <c r="L340" s="44"/>
      <c r="M340" s="213"/>
      <c r="N340" s="214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124</v>
      </c>
      <c r="AU340" s="17" t="s">
        <v>79</v>
      </c>
    </row>
    <row r="341" s="2" customFormat="1">
      <c r="A341" s="38"/>
      <c r="B341" s="39"/>
      <c r="C341" s="40"/>
      <c r="D341" s="215" t="s">
        <v>144</v>
      </c>
      <c r="E341" s="40"/>
      <c r="F341" s="216" t="s">
        <v>259</v>
      </c>
      <c r="G341" s="40"/>
      <c r="H341" s="40"/>
      <c r="I341" s="212"/>
      <c r="J341" s="40"/>
      <c r="K341" s="40"/>
      <c r="L341" s="44"/>
      <c r="M341" s="213"/>
      <c r="N341" s="214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144</v>
      </c>
      <c r="AU341" s="17" t="s">
        <v>79</v>
      </c>
    </row>
    <row r="342" s="2" customFormat="1" ht="16.5" customHeight="1">
      <c r="A342" s="38"/>
      <c r="B342" s="39"/>
      <c r="C342" s="197" t="s">
        <v>574</v>
      </c>
      <c r="D342" s="197" t="s">
        <v>117</v>
      </c>
      <c r="E342" s="198" t="s">
        <v>261</v>
      </c>
      <c r="F342" s="199" t="s">
        <v>262</v>
      </c>
      <c r="G342" s="200" t="s">
        <v>256</v>
      </c>
      <c r="H342" s="201">
        <v>359.25</v>
      </c>
      <c r="I342" s="202"/>
      <c r="J342" s="203">
        <f>ROUND(I342*H342,2)</f>
        <v>0</v>
      </c>
      <c r="K342" s="199" t="s">
        <v>121</v>
      </c>
      <c r="L342" s="44"/>
      <c r="M342" s="204" t="s">
        <v>19</v>
      </c>
      <c r="N342" s="205" t="s">
        <v>43</v>
      </c>
      <c r="O342" s="84"/>
      <c r="P342" s="206">
        <f>O342*H342</f>
        <v>0</v>
      </c>
      <c r="Q342" s="206">
        <v>0</v>
      </c>
      <c r="R342" s="206">
        <f>Q342*H342</f>
        <v>0</v>
      </c>
      <c r="S342" s="206">
        <v>0</v>
      </c>
      <c r="T342" s="20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8" t="s">
        <v>122</v>
      </c>
      <c r="AT342" s="208" t="s">
        <v>117</v>
      </c>
      <c r="AU342" s="208" t="s">
        <v>79</v>
      </c>
      <c r="AY342" s="17" t="s">
        <v>114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17" t="s">
        <v>77</v>
      </c>
      <c r="BK342" s="209">
        <f>ROUND(I342*H342,2)</f>
        <v>0</v>
      </c>
      <c r="BL342" s="17" t="s">
        <v>122</v>
      </c>
      <c r="BM342" s="208" t="s">
        <v>575</v>
      </c>
    </row>
    <row r="343" s="2" customFormat="1">
      <c r="A343" s="38"/>
      <c r="B343" s="39"/>
      <c r="C343" s="40"/>
      <c r="D343" s="210" t="s">
        <v>124</v>
      </c>
      <c r="E343" s="40"/>
      <c r="F343" s="211" t="s">
        <v>264</v>
      </c>
      <c r="G343" s="40"/>
      <c r="H343" s="40"/>
      <c r="I343" s="212"/>
      <c r="J343" s="40"/>
      <c r="K343" s="40"/>
      <c r="L343" s="44"/>
      <c r="M343" s="213"/>
      <c r="N343" s="214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124</v>
      </c>
      <c r="AU343" s="17" t="s">
        <v>79</v>
      </c>
    </row>
    <row r="344" s="2" customFormat="1">
      <c r="A344" s="38"/>
      <c r="B344" s="39"/>
      <c r="C344" s="40"/>
      <c r="D344" s="215" t="s">
        <v>144</v>
      </c>
      <c r="E344" s="40"/>
      <c r="F344" s="216" t="s">
        <v>488</v>
      </c>
      <c r="G344" s="40"/>
      <c r="H344" s="40"/>
      <c r="I344" s="212"/>
      <c r="J344" s="40"/>
      <c r="K344" s="40"/>
      <c r="L344" s="44"/>
      <c r="M344" s="213"/>
      <c r="N344" s="214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144</v>
      </c>
      <c r="AU344" s="17" t="s">
        <v>79</v>
      </c>
    </row>
    <row r="345" s="13" customFormat="1">
      <c r="A345" s="13"/>
      <c r="B345" s="217"/>
      <c r="C345" s="218"/>
      <c r="D345" s="215" t="s">
        <v>146</v>
      </c>
      <c r="E345" s="219" t="s">
        <v>19</v>
      </c>
      <c r="F345" s="220" t="s">
        <v>489</v>
      </c>
      <c r="G345" s="218"/>
      <c r="H345" s="221">
        <v>359.25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7" t="s">
        <v>146</v>
      </c>
      <c r="AU345" s="227" t="s">
        <v>79</v>
      </c>
      <c r="AV345" s="13" t="s">
        <v>79</v>
      </c>
      <c r="AW345" s="13" t="s">
        <v>33</v>
      </c>
      <c r="AX345" s="13" t="s">
        <v>77</v>
      </c>
      <c r="AY345" s="227" t="s">
        <v>114</v>
      </c>
    </row>
    <row r="346" s="2" customFormat="1" ht="16.5" customHeight="1">
      <c r="A346" s="38"/>
      <c r="B346" s="39"/>
      <c r="C346" s="197" t="s">
        <v>576</v>
      </c>
      <c r="D346" s="197" t="s">
        <v>117</v>
      </c>
      <c r="E346" s="198" t="s">
        <v>267</v>
      </c>
      <c r="F346" s="199" t="s">
        <v>268</v>
      </c>
      <c r="G346" s="200" t="s">
        <v>256</v>
      </c>
      <c r="H346" s="201">
        <v>71.849999999999994</v>
      </c>
      <c r="I346" s="202"/>
      <c r="J346" s="203">
        <f>ROUND(I346*H346,2)</f>
        <v>0</v>
      </c>
      <c r="K346" s="199" t="s">
        <v>121</v>
      </c>
      <c r="L346" s="44"/>
      <c r="M346" s="204" t="s">
        <v>19</v>
      </c>
      <c r="N346" s="205" t="s">
        <v>43</v>
      </c>
      <c r="O346" s="84"/>
      <c r="P346" s="206">
        <f>O346*H346</f>
        <v>0</v>
      </c>
      <c r="Q346" s="206">
        <v>0</v>
      </c>
      <c r="R346" s="206">
        <f>Q346*H346</f>
        <v>0</v>
      </c>
      <c r="S346" s="206">
        <v>0</v>
      </c>
      <c r="T346" s="20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8" t="s">
        <v>122</v>
      </c>
      <c r="AT346" s="208" t="s">
        <v>117</v>
      </c>
      <c r="AU346" s="208" t="s">
        <v>79</v>
      </c>
      <c r="AY346" s="17" t="s">
        <v>114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7" t="s">
        <v>77</v>
      </c>
      <c r="BK346" s="209">
        <f>ROUND(I346*H346,2)</f>
        <v>0</v>
      </c>
      <c r="BL346" s="17" t="s">
        <v>122</v>
      </c>
      <c r="BM346" s="208" t="s">
        <v>577</v>
      </c>
    </row>
    <row r="347" s="2" customFormat="1">
      <c r="A347" s="38"/>
      <c r="B347" s="39"/>
      <c r="C347" s="40"/>
      <c r="D347" s="210" t="s">
        <v>124</v>
      </c>
      <c r="E347" s="40"/>
      <c r="F347" s="211" t="s">
        <v>270</v>
      </c>
      <c r="G347" s="40"/>
      <c r="H347" s="40"/>
      <c r="I347" s="212"/>
      <c r="J347" s="40"/>
      <c r="K347" s="40"/>
      <c r="L347" s="44"/>
      <c r="M347" s="213"/>
      <c r="N347" s="214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124</v>
      </c>
      <c r="AU347" s="17" t="s">
        <v>79</v>
      </c>
    </row>
    <row r="348" s="2" customFormat="1">
      <c r="A348" s="38"/>
      <c r="B348" s="39"/>
      <c r="C348" s="40"/>
      <c r="D348" s="215" t="s">
        <v>144</v>
      </c>
      <c r="E348" s="40"/>
      <c r="F348" s="216" t="s">
        <v>492</v>
      </c>
      <c r="G348" s="40"/>
      <c r="H348" s="40"/>
      <c r="I348" s="212"/>
      <c r="J348" s="40"/>
      <c r="K348" s="40"/>
      <c r="L348" s="44"/>
      <c r="M348" s="213"/>
      <c r="N348" s="214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144</v>
      </c>
      <c r="AU348" s="17" t="s">
        <v>79</v>
      </c>
    </row>
    <row r="349" s="2" customFormat="1" ht="21.75" customHeight="1">
      <c r="A349" s="38"/>
      <c r="B349" s="39"/>
      <c r="C349" s="197" t="s">
        <v>578</v>
      </c>
      <c r="D349" s="197" t="s">
        <v>117</v>
      </c>
      <c r="E349" s="198" t="s">
        <v>494</v>
      </c>
      <c r="F349" s="199" t="s">
        <v>495</v>
      </c>
      <c r="G349" s="200" t="s">
        <v>120</v>
      </c>
      <c r="H349" s="201">
        <v>19704</v>
      </c>
      <c r="I349" s="202"/>
      <c r="J349" s="203">
        <f>ROUND(I349*H349,2)</f>
        <v>0</v>
      </c>
      <c r="K349" s="199" t="s">
        <v>121</v>
      </c>
      <c r="L349" s="44"/>
      <c r="M349" s="204" t="s">
        <v>19</v>
      </c>
      <c r="N349" s="205" t="s">
        <v>43</v>
      </c>
      <c r="O349" s="84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8" t="s">
        <v>122</v>
      </c>
      <c r="AT349" s="208" t="s">
        <v>117</v>
      </c>
      <c r="AU349" s="208" t="s">
        <v>79</v>
      </c>
      <c r="AY349" s="17" t="s">
        <v>114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7" t="s">
        <v>77</v>
      </c>
      <c r="BK349" s="209">
        <f>ROUND(I349*H349,2)</f>
        <v>0</v>
      </c>
      <c r="BL349" s="17" t="s">
        <v>122</v>
      </c>
      <c r="BM349" s="208" t="s">
        <v>579</v>
      </c>
    </row>
    <row r="350" s="2" customFormat="1">
      <c r="A350" s="38"/>
      <c r="B350" s="39"/>
      <c r="C350" s="40"/>
      <c r="D350" s="210" t="s">
        <v>124</v>
      </c>
      <c r="E350" s="40"/>
      <c r="F350" s="211" t="s">
        <v>497</v>
      </c>
      <c r="G350" s="40"/>
      <c r="H350" s="40"/>
      <c r="I350" s="212"/>
      <c r="J350" s="40"/>
      <c r="K350" s="40"/>
      <c r="L350" s="44"/>
      <c r="M350" s="213"/>
      <c r="N350" s="214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124</v>
      </c>
      <c r="AU350" s="17" t="s">
        <v>79</v>
      </c>
    </row>
    <row r="351" s="2" customFormat="1">
      <c r="A351" s="38"/>
      <c r="B351" s="39"/>
      <c r="C351" s="40"/>
      <c r="D351" s="215" t="s">
        <v>144</v>
      </c>
      <c r="E351" s="40"/>
      <c r="F351" s="216" t="s">
        <v>498</v>
      </c>
      <c r="G351" s="40"/>
      <c r="H351" s="40"/>
      <c r="I351" s="212"/>
      <c r="J351" s="40"/>
      <c r="K351" s="40"/>
      <c r="L351" s="44"/>
      <c r="M351" s="213"/>
      <c r="N351" s="214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144</v>
      </c>
      <c r="AU351" s="17" t="s">
        <v>79</v>
      </c>
    </row>
    <row r="352" s="13" customFormat="1">
      <c r="A352" s="13"/>
      <c r="B352" s="217"/>
      <c r="C352" s="218"/>
      <c r="D352" s="215" t="s">
        <v>146</v>
      </c>
      <c r="E352" s="219" t="s">
        <v>19</v>
      </c>
      <c r="F352" s="220" t="s">
        <v>499</v>
      </c>
      <c r="G352" s="218"/>
      <c r="H352" s="221">
        <v>19704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7" t="s">
        <v>146</v>
      </c>
      <c r="AU352" s="227" t="s">
        <v>79</v>
      </c>
      <c r="AV352" s="13" t="s">
        <v>79</v>
      </c>
      <c r="AW352" s="13" t="s">
        <v>33</v>
      </c>
      <c r="AX352" s="13" t="s">
        <v>77</v>
      </c>
      <c r="AY352" s="227" t="s">
        <v>114</v>
      </c>
    </row>
    <row r="353" s="12" customFormat="1" ht="22.8" customHeight="1">
      <c r="A353" s="12"/>
      <c r="B353" s="181"/>
      <c r="C353" s="182"/>
      <c r="D353" s="183" t="s">
        <v>71</v>
      </c>
      <c r="E353" s="195" t="s">
        <v>580</v>
      </c>
      <c r="F353" s="195" t="s">
        <v>283</v>
      </c>
      <c r="G353" s="182"/>
      <c r="H353" s="182"/>
      <c r="I353" s="185"/>
      <c r="J353" s="196">
        <f>BK353</f>
        <v>0</v>
      </c>
      <c r="K353" s="182"/>
      <c r="L353" s="187"/>
      <c r="M353" s="188"/>
      <c r="N353" s="189"/>
      <c r="O353" s="189"/>
      <c r="P353" s="190">
        <f>SUM(P354:P364)</f>
        <v>0</v>
      </c>
      <c r="Q353" s="189"/>
      <c r="R353" s="190">
        <f>SUM(R354:R364)</f>
        <v>0.746</v>
      </c>
      <c r="S353" s="189"/>
      <c r="T353" s="191">
        <f>SUM(T354:T364)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92" t="s">
        <v>77</v>
      </c>
      <c r="AT353" s="193" t="s">
        <v>71</v>
      </c>
      <c r="AU353" s="193" t="s">
        <v>77</v>
      </c>
      <c r="AY353" s="192" t="s">
        <v>114</v>
      </c>
      <c r="BK353" s="194">
        <f>SUM(BK354:BK364)</f>
        <v>0</v>
      </c>
    </row>
    <row r="354" s="2" customFormat="1" ht="16.5" customHeight="1">
      <c r="A354" s="38"/>
      <c r="B354" s="39"/>
      <c r="C354" s="228" t="s">
        <v>581</v>
      </c>
      <c r="D354" s="228" t="s">
        <v>285</v>
      </c>
      <c r="E354" s="229" t="s">
        <v>333</v>
      </c>
      <c r="F354" s="230" t="s">
        <v>334</v>
      </c>
      <c r="G354" s="231" t="s">
        <v>256</v>
      </c>
      <c r="H354" s="232">
        <v>71.849999999999994</v>
      </c>
      <c r="I354" s="233"/>
      <c r="J354" s="234">
        <f>ROUND(I354*H354,2)</f>
        <v>0</v>
      </c>
      <c r="K354" s="230" t="s">
        <v>19</v>
      </c>
      <c r="L354" s="235"/>
      <c r="M354" s="236" t="s">
        <v>19</v>
      </c>
      <c r="N354" s="237" t="s">
        <v>43</v>
      </c>
      <c r="O354" s="84"/>
      <c r="P354" s="206">
        <f>O354*H354</f>
        <v>0</v>
      </c>
      <c r="Q354" s="206">
        <v>0</v>
      </c>
      <c r="R354" s="206">
        <f>Q354*H354</f>
        <v>0</v>
      </c>
      <c r="S354" s="206">
        <v>0</v>
      </c>
      <c r="T354" s="20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08" t="s">
        <v>161</v>
      </c>
      <c r="AT354" s="208" t="s">
        <v>285</v>
      </c>
      <c r="AU354" s="208" t="s">
        <v>79</v>
      </c>
      <c r="AY354" s="17" t="s">
        <v>114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17" t="s">
        <v>77</v>
      </c>
      <c r="BK354" s="209">
        <f>ROUND(I354*H354,2)</f>
        <v>0</v>
      </c>
      <c r="BL354" s="17" t="s">
        <v>122</v>
      </c>
      <c r="BM354" s="208" t="s">
        <v>582</v>
      </c>
    </row>
    <row r="355" s="2" customFormat="1" ht="16.5" customHeight="1">
      <c r="A355" s="38"/>
      <c r="B355" s="39"/>
      <c r="C355" s="228" t="s">
        <v>583</v>
      </c>
      <c r="D355" s="228" t="s">
        <v>285</v>
      </c>
      <c r="E355" s="229" t="s">
        <v>286</v>
      </c>
      <c r="F355" s="230" t="s">
        <v>287</v>
      </c>
      <c r="G355" s="231" t="s">
        <v>151</v>
      </c>
      <c r="H355" s="232">
        <v>6</v>
      </c>
      <c r="I355" s="233"/>
      <c r="J355" s="234">
        <f>ROUND(I355*H355,2)</f>
        <v>0</v>
      </c>
      <c r="K355" s="230" t="s">
        <v>19</v>
      </c>
      <c r="L355" s="235"/>
      <c r="M355" s="236" t="s">
        <v>19</v>
      </c>
      <c r="N355" s="237" t="s">
        <v>43</v>
      </c>
      <c r="O355" s="84"/>
      <c r="P355" s="206">
        <f>O355*H355</f>
        <v>0</v>
      </c>
      <c r="Q355" s="206">
        <v>0</v>
      </c>
      <c r="R355" s="206">
        <f>Q355*H355</f>
        <v>0</v>
      </c>
      <c r="S355" s="206">
        <v>0</v>
      </c>
      <c r="T355" s="20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8" t="s">
        <v>161</v>
      </c>
      <c r="AT355" s="208" t="s">
        <v>285</v>
      </c>
      <c r="AU355" s="208" t="s">
        <v>79</v>
      </c>
      <c r="AY355" s="17" t="s">
        <v>114</v>
      </c>
      <c r="BE355" s="209">
        <f>IF(N355="základní",J355,0)</f>
        <v>0</v>
      </c>
      <c r="BF355" s="209">
        <f>IF(N355="snížená",J355,0)</f>
        <v>0</v>
      </c>
      <c r="BG355" s="209">
        <f>IF(N355="zákl. přenesená",J355,0)</f>
        <v>0</v>
      </c>
      <c r="BH355" s="209">
        <f>IF(N355="sníž. přenesená",J355,0)</f>
        <v>0</v>
      </c>
      <c r="BI355" s="209">
        <f>IF(N355="nulová",J355,0)</f>
        <v>0</v>
      </c>
      <c r="BJ355" s="17" t="s">
        <v>77</v>
      </c>
      <c r="BK355" s="209">
        <f>ROUND(I355*H355,2)</f>
        <v>0</v>
      </c>
      <c r="BL355" s="17" t="s">
        <v>122</v>
      </c>
      <c r="BM355" s="208" t="s">
        <v>584</v>
      </c>
    </row>
    <row r="356" s="2" customFormat="1">
      <c r="A356" s="38"/>
      <c r="B356" s="39"/>
      <c r="C356" s="40"/>
      <c r="D356" s="215" t="s">
        <v>144</v>
      </c>
      <c r="E356" s="40"/>
      <c r="F356" s="216" t="s">
        <v>505</v>
      </c>
      <c r="G356" s="40"/>
      <c r="H356" s="40"/>
      <c r="I356" s="212"/>
      <c r="J356" s="40"/>
      <c r="K356" s="40"/>
      <c r="L356" s="44"/>
      <c r="M356" s="213"/>
      <c r="N356" s="214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144</v>
      </c>
      <c r="AU356" s="17" t="s">
        <v>79</v>
      </c>
    </row>
    <row r="357" s="2" customFormat="1" ht="16.5" customHeight="1">
      <c r="A357" s="38"/>
      <c r="B357" s="39"/>
      <c r="C357" s="228" t="s">
        <v>585</v>
      </c>
      <c r="D357" s="228" t="s">
        <v>285</v>
      </c>
      <c r="E357" s="229" t="s">
        <v>292</v>
      </c>
      <c r="F357" s="230" t="s">
        <v>293</v>
      </c>
      <c r="G357" s="231" t="s">
        <v>151</v>
      </c>
      <c r="H357" s="232">
        <v>6</v>
      </c>
      <c r="I357" s="233"/>
      <c r="J357" s="234">
        <f>ROUND(I357*H357,2)</f>
        <v>0</v>
      </c>
      <c r="K357" s="230" t="s">
        <v>19</v>
      </c>
      <c r="L357" s="235"/>
      <c r="M357" s="236" t="s">
        <v>19</v>
      </c>
      <c r="N357" s="237" t="s">
        <v>43</v>
      </c>
      <c r="O357" s="84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08" t="s">
        <v>161</v>
      </c>
      <c r="AT357" s="208" t="s">
        <v>285</v>
      </c>
      <c r="AU357" s="208" t="s">
        <v>79</v>
      </c>
      <c r="AY357" s="17" t="s">
        <v>114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7" t="s">
        <v>77</v>
      </c>
      <c r="BK357" s="209">
        <f>ROUND(I357*H357,2)</f>
        <v>0</v>
      </c>
      <c r="BL357" s="17" t="s">
        <v>122</v>
      </c>
      <c r="BM357" s="208" t="s">
        <v>586</v>
      </c>
    </row>
    <row r="358" s="2" customFormat="1">
      <c r="A358" s="38"/>
      <c r="B358" s="39"/>
      <c r="C358" s="40"/>
      <c r="D358" s="215" t="s">
        <v>144</v>
      </c>
      <c r="E358" s="40"/>
      <c r="F358" s="216" t="s">
        <v>505</v>
      </c>
      <c r="G358" s="40"/>
      <c r="H358" s="40"/>
      <c r="I358" s="212"/>
      <c r="J358" s="40"/>
      <c r="K358" s="40"/>
      <c r="L358" s="44"/>
      <c r="M358" s="213"/>
      <c r="N358" s="214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144</v>
      </c>
      <c r="AU358" s="17" t="s">
        <v>79</v>
      </c>
    </row>
    <row r="359" s="2" customFormat="1" ht="16.5" customHeight="1">
      <c r="A359" s="38"/>
      <c r="B359" s="39"/>
      <c r="C359" s="228" t="s">
        <v>587</v>
      </c>
      <c r="D359" s="228" t="s">
        <v>285</v>
      </c>
      <c r="E359" s="229" t="s">
        <v>298</v>
      </c>
      <c r="F359" s="230" t="s">
        <v>299</v>
      </c>
      <c r="G359" s="231" t="s">
        <v>151</v>
      </c>
      <c r="H359" s="232">
        <v>6</v>
      </c>
      <c r="I359" s="233"/>
      <c r="J359" s="234">
        <f>ROUND(I359*H359,2)</f>
        <v>0</v>
      </c>
      <c r="K359" s="230" t="s">
        <v>19</v>
      </c>
      <c r="L359" s="235"/>
      <c r="M359" s="236" t="s">
        <v>19</v>
      </c>
      <c r="N359" s="237" t="s">
        <v>43</v>
      </c>
      <c r="O359" s="84"/>
      <c r="P359" s="206">
        <f>O359*H359</f>
        <v>0</v>
      </c>
      <c r="Q359" s="206">
        <v>0</v>
      </c>
      <c r="R359" s="206">
        <f>Q359*H359</f>
        <v>0</v>
      </c>
      <c r="S359" s="206">
        <v>0</v>
      </c>
      <c r="T359" s="20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8" t="s">
        <v>161</v>
      </c>
      <c r="AT359" s="208" t="s">
        <v>285</v>
      </c>
      <c r="AU359" s="208" t="s">
        <v>79</v>
      </c>
      <c r="AY359" s="17" t="s">
        <v>114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7" t="s">
        <v>77</v>
      </c>
      <c r="BK359" s="209">
        <f>ROUND(I359*H359,2)</f>
        <v>0</v>
      </c>
      <c r="BL359" s="17" t="s">
        <v>122</v>
      </c>
      <c r="BM359" s="208" t="s">
        <v>588</v>
      </c>
    </row>
    <row r="360" s="2" customFormat="1">
      <c r="A360" s="38"/>
      <c r="B360" s="39"/>
      <c r="C360" s="40"/>
      <c r="D360" s="215" t="s">
        <v>144</v>
      </c>
      <c r="E360" s="40"/>
      <c r="F360" s="216" t="s">
        <v>510</v>
      </c>
      <c r="G360" s="40"/>
      <c r="H360" s="40"/>
      <c r="I360" s="212"/>
      <c r="J360" s="40"/>
      <c r="K360" s="40"/>
      <c r="L360" s="44"/>
      <c r="M360" s="213"/>
      <c r="N360" s="214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144</v>
      </c>
      <c r="AU360" s="17" t="s">
        <v>79</v>
      </c>
    </row>
    <row r="361" s="2" customFormat="1" ht="16.5" customHeight="1">
      <c r="A361" s="38"/>
      <c r="B361" s="39"/>
      <c r="C361" s="228" t="s">
        <v>589</v>
      </c>
      <c r="D361" s="228" t="s">
        <v>285</v>
      </c>
      <c r="E361" s="229" t="s">
        <v>322</v>
      </c>
      <c r="F361" s="230" t="s">
        <v>323</v>
      </c>
      <c r="G361" s="231" t="s">
        <v>256</v>
      </c>
      <c r="H361" s="232">
        <v>3.73</v>
      </c>
      <c r="I361" s="233"/>
      <c r="J361" s="234">
        <f>ROUND(I361*H361,2)</f>
        <v>0</v>
      </c>
      <c r="K361" s="230" t="s">
        <v>121</v>
      </c>
      <c r="L361" s="235"/>
      <c r="M361" s="236" t="s">
        <v>19</v>
      </c>
      <c r="N361" s="237" t="s">
        <v>43</v>
      </c>
      <c r="O361" s="84"/>
      <c r="P361" s="206">
        <f>O361*H361</f>
        <v>0</v>
      </c>
      <c r="Q361" s="206">
        <v>0.20000000000000001</v>
      </c>
      <c r="R361" s="206">
        <f>Q361*H361</f>
        <v>0.746</v>
      </c>
      <c r="S361" s="206">
        <v>0</v>
      </c>
      <c r="T361" s="20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8" t="s">
        <v>161</v>
      </c>
      <c r="AT361" s="208" t="s">
        <v>285</v>
      </c>
      <c r="AU361" s="208" t="s">
        <v>79</v>
      </c>
      <c r="AY361" s="17" t="s">
        <v>114</v>
      </c>
      <c r="BE361" s="209">
        <f>IF(N361="základní",J361,0)</f>
        <v>0</v>
      </c>
      <c r="BF361" s="209">
        <f>IF(N361="snížená",J361,0)</f>
        <v>0</v>
      </c>
      <c r="BG361" s="209">
        <f>IF(N361="zákl. přenesená",J361,0)</f>
        <v>0</v>
      </c>
      <c r="BH361" s="209">
        <f>IF(N361="sníž. přenesená",J361,0)</f>
        <v>0</v>
      </c>
      <c r="BI361" s="209">
        <f>IF(N361="nulová",J361,0)</f>
        <v>0</v>
      </c>
      <c r="BJ361" s="17" t="s">
        <v>77</v>
      </c>
      <c r="BK361" s="209">
        <f>ROUND(I361*H361,2)</f>
        <v>0</v>
      </c>
      <c r="BL361" s="17" t="s">
        <v>122</v>
      </c>
      <c r="BM361" s="208" t="s">
        <v>590</v>
      </c>
    </row>
    <row r="362" s="2" customFormat="1">
      <c r="A362" s="38"/>
      <c r="B362" s="39"/>
      <c r="C362" s="40"/>
      <c r="D362" s="215" t="s">
        <v>144</v>
      </c>
      <c r="E362" s="40"/>
      <c r="F362" s="216" t="s">
        <v>513</v>
      </c>
      <c r="G362" s="40"/>
      <c r="H362" s="40"/>
      <c r="I362" s="212"/>
      <c r="J362" s="40"/>
      <c r="K362" s="40"/>
      <c r="L362" s="44"/>
      <c r="M362" s="213"/>
      <c r="N362" s="214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144</v>
      </c>
      <c r="AU362" s="17" t="s">
        <v>79</v>
      </c>
    </row>
    <row r="363" s="2" customFormat="1" ht="16.5" customHeight="1">
      <c r="A363" s="38"/>
      <c r="B363" s="39"/>
      <c r="C363" s="228" t="s">
        <v>591</v>
      </c>
      <c r="D363" s="228" t="s">
        <v>285</v>
      </c>
      <c r="E363" s="229" t="s">
        <v>317</v>
      </c>
      <c r="F363" s="230" t="s">
        <v>318</v>
      </c>
      <c r="G363" s="231" t="s">
        <v>151</v>
      </c>
      <c r="H363" s="232">
        <v>8</v>
      </c>
      <c r="I363" s="233"/>
      <c r="J363" s="234">
        <f>ROUND(I363*H363,2)</f>
        <v>0</v>
      </c>
      <c r="K363" s="230" t="s">
        <v>19</v>
      </c>
      <c r="L363" s="235"/>
      <c r="M363" s="236" t="s">
        <v>19</v>
      </c>
      <c r="N363" s="237" t="s">
        <v>43</v>
      </c>
      <c r="O363" s="84"/>
      <c r="P363" s="206">
        <f>O363*H363</f>
        <v>0</v>
      </c>
      <c r="Q363" s="206">
        <v>0</v>
      </c>
      <c r="R363" s="206">
        <f>Q363*H363</f>
        <v>0</v>
      </c>
      <c r="S363" s="206">
        <v>0</v>
      </c>
      <c r="T363" s="20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8" t="s">
        <v>161</v>
      </c>
      <c r="AT363" s="208" t="s">
        <v>285</v>
      </c>
      <c r="AU363" s="208" t="s">
        <v>79</v>
      </c>
      <c r="AY363" s="17" t="s">
        <v>114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17" t="s">
        <v>77</v>
      </c>
      <c r="BK363" s="209">
        <f>ROUND(I363*H363,2)</f>
        <v>0</v>
      </c>
      <c r="BL363" s="17" t="s">
        <v>122</v>
      </c>
      <c r="BM363" s="208" t="s">
        <v>592</v>
      </c>
    </row>
    <row r="364" s="2" customFormat="1">
      <c r="A364" s="38"/>
      <c r="B364" s="39"/>
      <c r="C364" s="40"/>
      <c r="D364" s="215" t="s">
        <v>144</v>
      </c>
      <c r="E364" s="40"/>
      <c r="F364" s="216" t="s">
        <v>516</v>
      </c>
      <c r="G364" s="40"/>
      <c r="H364" s="40"/>
      <c r="I364" s="212"/>
      <c r="J364" s="40"/>
      <c r="K364" s="40"/>
      <c r="L364" s="44"/>
      <c r="M364" s="213"/>
      <c r="N364" s="214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144</v>
      </c>
      <c r="AU364" s="17" t="s">
        <v>79</v>
      </c>
    </row>
    <row r="365" s="12" customFormat="1" ht="25.92" customHeight="1">
      <c r="A365" s="12"/>
      <c r="B365" s="181"/>
      <c r="C365" s="182"/>
      <c r="D365" s="183" t="s">
        <v>71</v>
      </c>
      <c r="E365" s="184" t="s">
        <v>593</v>
      </c>
      <c r="F365" s="184" t="s">
        <v>594</v>
      </c>
      <c r="G365" s="182"/>
      <c r="H365" s="182"/>
      <c r="I365" s="185"/>
      <c r="J365" s="186">
        <f>BK365</f>
        <v>0</v>
      </c>
      <c r="K365" s="182"/>
      <c r="L365" s="187"/>
      <c r="M365" s="188"/>
      <c r="N365" s="189"/>
      <c r="O365" s="189"/>
      <c r="P365" s="190">
        <f>P366</f>
        <v>0</v>
      </c>
      <c r="Q365" s="189"/>
      <c r="R365" s="190">
        <f>R366</f>
        <v>0</v>
      </c>
      <c r="S365" s="189"/>
      <c r="T365" s="191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2" t="s">
        <v>139</v>
      </c>
      <c r="AT365" s="193" t="s">
        <v>71</v>
      </c>
      <c r="AU365" s="193" t="s">
        <v>72</v>
      </c>
      <c r="AY365" s="192" t="s">
        <v>114</v>
      </c>
      <c r="BK365" s="194">
        <f>BK366</f>
        <v>0</v>
      </c>
    </row>
    <row r="366" s="12" customFormat="1" ht="22.8" customHeight="1">
      <c r="A366" s="12"/>
      <c r="B366" s="181"/>
      <c r="C366" s="182"/>
      <c r="D366" s="183" t="s">
        <v>71</v>
      </c>
      <c r="E366" s="195" t="s">
        <v>595</v>
      </c>
      <c r="F366" s="195" t="s">
        <v>596</v>
      </c>
      <c r="G366" s="182"/>
      <c r="H366" s="182"/>
      <c r="I366" s="185"/>
      <c r="J366" s="196">
        <f>BK366</f>
        <v>0</v>
      </c>
      <c r="K366" s="182"/>
      <c r="L366" s="187"/>
      <c r="M366" s="188"/>
      <c r="N366" s="189"/>
      <c r="O366" s="189"/>
      <c r="P366" s="190">
        <f>SUM(P367:P370)</f>
        <v>0</v>
      </c>
      <c r="Q366" s="189"/>
      <c r="R366" s="190">
        <f>SUM(R367:R370)</f>
        <v>0</v>
      </c>
      <c r="S366" s="189"/>
      <c r="T366" s="191">
        <f>SUM(T367:T370)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2" t="s">
        <v>139</v>
      </c>
      <c r="AT366" s="193" t="s">
        <v>71</v>
      </c>
      <c r="AU366" s="193" t="s">
        <v>77</v>
      </c>
      <c r="AY366" s="192" t="s">
        <v>114</v>
      </c>
      <c r="BK366" s="194">
        <f>SUM(BK367:BK370)</f>
        <v>0</v>
      </c>
    </row>
    <row r="367" s="2" customFormat="1" ht="16.5" customHeight="1">
      <c r="A367" s="38"/>
      <c r="B367" s="39"/>
      <c r="C367" s="197" t="s">
        <v>597</v>
      </c>
      <c r="D367" s="197" t="s">
        <v>117</v>
      </c>
      <c r="E367" s="198" t="s">
        <v>598</v>
      </c>
      <c r="F367" s="199" t="s">
        <v>599</v>
      </c>
      <c r="G367" s="200" t="s">
        <v>600</v>
      </c>
      <c r="H367" s="201">
        <v>150</v>
      </c>
      <c r="I367" s="202"/>
      <c r="J367" s="203">
        <f>ROUND(I367*H367,2)</f>
        <v>0</v>
      </c>
      <c r="K367" s="199" t="s">
        <v>601</v>
      </c>
      <c r="L367" s="44"/>
      <c r="M367" s="204" t="s">
        <v>19</v>
      </c>
      <c r="N367" s="205" t="s">
        <v>43</v>
      </c>
      <c r="O367" s="84"/>
      <c r="P367" s="206">
        <f>O367*H367</f>
        <v>0</v>
      </c>
      <c r="Q367" s="206">
        <v>0</v>
      </c>
      <c r="R367" s="206">
        <f>Q367*H367</f>
        <v>0</v>
      </c>
      <c r="S367" s="206">
        <v>0</v>
      </c>
      <c r="T367" s="20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8" t="s">
        <v>602</v>
      </c>
      <c r="AT367" s="208" t="s">
        <v>117</v>
      </c>
      <c r="AU367" s="208" t="s">
        <v>79</v>
      </c>
      <c r="AY367" s="17" t="s">
        <v>114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7" t="s">
        <v>77</v>
      </c>
      <c r="BK367" s="209">
        <f>ROUND(I367*H367,2)</f>
        <v>0</v>
      </c>
      <c r="BL367" s="17" t="s">
        <v>602</v>
      </c>
      <c r="BM367" s="208" t="s">
        <v>603</v>
      </c>
    </row>
    <row r="368" s="2" customFormat="1">
      <c r="A368" s="38"/>
      <c r="B368" s="39"/>
      <c r="C368" s="40"/>
      <c r="D368" s="210" t="s">
        <v>124</v>
      </c>
      <c r="E368" s="40"/>
      <c r="F368" s="211" t="s">
        <v>604</v>
      </c>
      <c r="G368" s="40"/>
      <c r="H368" s="40"/>
      <c r="I368" s="212"/>
      <c r="J368" s="40"/>
      <c r="K368" s="40"/>
      <c r="L368" s="44"/>
      <c r="M368" s="213"/>
      <c r="N368" s="214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124</v>
      </c>
      <c r="AU368" s="17" t="s">
        <v>79</v>
      </c>
    </row>
    <row r="369" s="2" customFormat="1" ht="16.5" customHeight="1">
      <c r="A369" s="38"/>
      <c r="B369" s="39"/>
      <c r="C369" s="197" t="s">
        <v>605</v>
      </c>
      <c r="D369" s="197" t="s">
        <v>117</v>
      </c>
      <c r="E369" s="198" t="s">
        <v>606</v>
      </c>
      <c r="F369" s="199" t="s">
        <v>607</v>
      </c>
      <c r="G369" s="200" t="s">
        <v>600</v>
      </c>
      <c r="H369" s="201">
        <v>150</v>
      </c>
      <c r="I369" s="202"/>
      <c r="J369" s="203">
        <f>ROUND(I369*H369,2)</f>
        <v>0</v>
      </c>
      <c r="K369" s="199" t="s">
        <v>601</v>
      </c>
      <c r="L369" s="44"/>
      <c r="M369" s="204" t="s">
        <v>19</v>
      </c>
      <c r="N369" s="205" t="s">
        <v>43</v>
      </c>
      <c r="O369" s="84"/>
      <c r="P369" s="206">
        <f>O369*H369</f>
        <v>0</v>
      </c>
      <c r="Q369" s="206">
        <v>0</v>
      </c>
      <c r="R369" s="206">
        <f>Q369*H369</f>
        <v>0</v>
      </c>
      <c r="S369" s="206">
        <v>0</v>
      </c>
      <c r="T369" s="20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08" t="s">
        <v>602</v>
      </c>
      <c r="AT369" s="208" t="s">
        <v>117</v>
      </c>
      <c r="AU369" s="208" t="s">
        <v>79</v>
      </c>
      <c r="AY369" s="17" t="s">
        <v>114</v>
      </c>
      <c r="BE369" s="209">
        <f>IF(N369="základní",J369,0)</f>
        <v>0</v>
      </c>
      <c r="BF369" s="209">
        <f>IF(N369="snížená",J369,0)</f>
        <v>0</v>
      </c>
      <c r="BG369" s="209">
        <f>IF(N369="zákl. přenesená",J369,0)</f>
        <v>0</v>
      </c>
      <c r="BH369" s="209">
        <f>IF(N369="sníž. přenesená",J369,0)</f>
        <v>0</v>
      </c>
      <c r="BI369" s="209">
        <f>IF(N369="nulová",J369,0)</f>
        <v>0</v>
      </c>
      <c r="BJ369" s="17" t="s">
        <v>77</v>
      </c>
      <c r="BK369" s="209">
        <f>ROUND(I369*H369,2)</f>
        <v>0</v>
      </c>
      <c r="BL369" s="17" t="s">
        <v>602</v>
      </c>
      <c r="BM369" s="208" t="s">
        <v>608</v>
      </c>
    </row>
    <row r="370" s="2" customFormat="1">
      <c r="A370" s="38"/>
      <c r="B370" s="39"/>
      <c r="C370" s="40"/>
      <c r="D370" s="210" t="s">
        <v>124</v>
      </c>
      <c r="E370" s="40"/>
      <c r="F370" s="211" t="s">
        <v>609</v>
      </c>
      <c r="G370" s="40"/>
      <c r="H370" s="40"/>
      <c r="I370" s="212"/>
      <c r="J370" s="40"/>
      <c r="K370" s="40"/>
      <c r="L370" s="44"/>
      <c r="M370" s="238"/>
      <c r="N370" s="239"/>
      <c r="O370" s="240"/>
      <c r="P370" s="240"/>
      <c r="Q370" s="240"/>
      <c r="R370" s="240"/>
      <c r="S370" s="240"/>
      <c r="T370" s="241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124</v>
      </c>
      <c r="AU370" s="17" t="s">
        <v>79</v>
      </c>
    </row>
    <row r="371" s="2" customFormat="1" ht="6.96" customHeight="1">
      <c r="A371" s="38"/>
      <c r="B371" s="59"/>
      <c r="C371" s="60"/>
      <c r="D371" s="60"/>
      <c r="E371" s="60"/>
      <c r="F371" s="60"/>
      <c r="G371" s="60"/>
      <c r="H371" s="60"/>
      <c r="I371" s="60"/>
      <c r="J371" s="60"/>
      <c r="K371" s="60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3pZ+uqWVCibHTSWQqOUHry5r5I7Yc+TGVHqpPHV/gxDVUt2U/kG1iBV7a1xvfJ3PCogsifvBGYyVrdGbXB+hOQ==" hashValue="lCQHWuxc4qJ3mmxz7N7/M4YQN/qVJ5xdAQKpwU4ZGLCuCEavrxtUATLpANupiTNmuXNqg5R5l/b68/Fex4SuJw==" algorithmName="SHA-512" password="CC35"/>
  <autoFilter ref="C86:K370"/>
  <mergeCells count="6">
    <mergeCell ref="E7:H7"/>
    <mergeCell ref="E16:H16"/>
    <mergeCell ref="E25:H25"/>
    <mergeCell ref="E46:H46"/>
    <mergeCell ref="E79:H79"/>
    <mergeCell ref="L2:V2"/>
  </mergeCells>
  <hyperlinks>
    <hyperlink ref="F91" r:id="rId1" display="https://podminky.urs.cz/item/CS_URS_2025_02/183403112"/>
    <hyperlink ref="F93" r:id="rId2" display="https://podminky.urs.cz/item/CS_URS_2025_02/183403114"/>
    <hyperlink ref="F95" r:id="rId3" display="https://podminky.urs.cz/item/CS_URS_2025_02/183403151"/>
    <hyperlink ref="F97" r:id="rId4" display="https://podminky.urs.cz/item/CS_URS_2025_02/184813511"/>
    <hyperlink ref="F99" r:id="rId5" display="https://podminky.urs.cz/item/CS_URS_2025_02/183403153"/>
    <hyperlink ref="F103" r:id="rId6" display="https://podminky.urs.cz/item/CS_URS_2025_02/183101115"/>
    <hyperlink ref="F106" r:id="rId7" display="https://podminky.urs.cz/item/CS_URS_2025_02/184102115"/>
    <hyperlink ref="F109" r:id="rId8" display="https://podminky.urs.cz/item/CS_URS_2025_02/184806112"/>
    <hyperlink ref="F111" r:id="rId9" display="https://podminky.urs.cz/item/CS_URS_2025_02/184501141"/>
    <hyperlink ref="F114" r:id="rId10" display="https://podminky.urs.cz/item/CS_URS_2025_02/184813121"/>
    <hyperlink ref="F117" r:id="rId11" display="https://podminky.urs.cz/item/CS_URS_2025_02/184215133"/>
    <hyperlink ref="F120" r:id="rId12" display="https://podminky.urs.cz/item/CS_URS_2025_02/184215113"/>
    <hyperlink ref="F123" r:id="rId13" display="https://podminky.urs.cz/item/CS_URS_2025_02/184215412"/>
    <hyperlink ref="F126" r:id="rId14" display="https://podminky.urs.cz/item/CS_URS_2025_02/183205111"/>
    <hyperlink ref="F128" r:id="rId15" display="https://podminky.urs.cz/item/CS_URS_2025_02/183111113"/>
    <hyperlink ref="F131" r:id="rId16" display="https://podminky.urs.cz/item/CS_URS_2025_02/184102111"/>
    <hyperlink ref="F135" r:id="rId17" display="https://podminky.urs.cz/item/CS_URS_2025_02/183111114"/>
    <hyperlink ref="F138" r:id="rId18" display="https://podminky.urs.cz/item/CS_URS_2025_02/184102112"/>
    <hyperlink ref="F141" r:id="rId19" display="https://podminky.urs.cz/item/CS_URS_2025_02/184806111"/>
    <hyperlink ref="F144" r:id="rId20" display="https://podminky.urs.cz/item/CS_URS_2025_02/184215112"/>
    <hyperlink ref="F147" r:id="rId21" display="https://podminky.urs.cz/item/CS_URS_2025_02/185802114"/>
    <hyperlink ref="F152" r:id="rId22" display="https://podminky.urs.cz/item/CS_URS_2025_02/184911421"/>
    <hyperlink ref="F155" r:id="rId23" display="https://podminky.urs.cz/item/CS_URS_2025_02/185851121"/>
    <hyperlink ref="F158" r:id="rId24" display="https://podminky.urs.cz/item/CS_URS_2025_02/185851129"/>
    <hyperlink ref="F162" r:id="rId25" display="https://podminky.urs.cz/item/CS_URS_2025_02/185804312"/>
    <hyperlink ref="F165" r:id="rId26" display="https://podminky.urs.cz/item/CS_URS_2025_02/181451121"/>
    <hyperlink ref="F167" r:id="rId27" display="https://podminky.urs.cz/item/CS_URS_2025_02/998231311"/>
    <hyperlink ref="F221" r:id="rId28" display="https://podminky.urs.cz/item/CS_URS_2025_02/185804514"/>
    <hyperlink ref="F225" r:id="rId29" display="https://podminky.urs.cz/item/CS_URS_2025_02/184911421"/>
    <hyperlink ref="F228" r:id="rId30" display="https://podminky.urs.cz/item/CS_URS_2025_02/184806112"/>
    <hyperlink ref="F231" r:id="rId31" display="https://podminky.urs.cz/item/CS_URS_2025_02/184215133"/>
    <hyperlink ref="F236" r:id="rId32" display="https://podminky.urs.cz/item/CS_URS_2025_02/184806111"/>
    <hyperlink ref="F239" r:id="rId33" display="https://podminky.urs.cz/item/CS_URS_2025_02/184911111"/>
    <hyperlink ref="F242" r:id="rId34" display="https://podminky.urs.cz/item/CS_URS_2025_02/185851121"/>
    <hyperlink ref="F245" r:id="rId35" display="https://podminky.urs.cz/item/CS_URS_2025_02/185851129"/>
    <hyperlink ref="F249" r:id="rId36" display="https://podminky.urs.cz/item/CS_URS_2025_02/185804312"/>
    <hyperlink ref="F252" r:id="rId37" display="https://podminky.urs.cz/item/CS_URS_2025_02/111151231"/>
    <hyperlink ref="F270" r:id="rId38" display="https://podminky.urs.cz/item/CS_URS_2025_02/185804514"/>
    <hyperlink ref="F274" r:id="rId39" display="https://podminky.urs.cz/item/CS_URS_2025_02/184911421"/>
    <hyperlink ref="F277" r:id="rId40" display="https://podminky.urs.cz/item/CS_URS_2025_02/184806112"/>
    <hyperlink ref="F280" r:id="rId41" display="https://podminky.urs.cz/item/CS_URS_2025_02/184215133"/>
    <hyperlink ref="F285" r:id="rId42" display="https://podminky.urs.cz/item/CS_URS_2025_02/184806111"/>
    <hyperlink ref="F288" r:id="rId43" display="https://podminky.urs.cz/item/CS_URS_2025_02/184911111"/>
    <hyperlink ref="F291" r:id="rId44" display="https://podminky.urs.cz/item/CS_URS_2025_02/185851121"/>
    <hyperlink ref="F294" r:id="rId45" display="https://podminky.urs.cz/item/CS_URS_2025_02/185851129"/>
    <hyperlink ref="F298" r:id="rId46" display="https://podminky.urs.cz/item/CS_URS_2025_02/185804312"/>
    <hyperlink ref="F301" r:id="rId47" display="https://podminky.urs.cz/item/CS_URS_2025_02/111151231"/>
    <hyperlink ref="F319" r:id="rId48" display="https://podminky.urs.cz/item/CS_URS_2025_02/185804514"/>
    <hyperlink ref="F323" r:id="rId49" display="https://podminky.urs.cz/item/CS_URS_2025_02/184911421"/>
    <hyperlink ref="F326" r:id="rId50" display="https://podminky.urs.cz/item/CS_URS_2025_02/184806112"/>
    <hyperlink ref="F329" r:id="rId51" display="https://podminky.urs.cz/item/CS_URS_2025_02/184215133"/>
    <hyperlink ref="F334" r:id="rId52" display="https://podminky.urs.cz/item/CS_URS_2025_02/184806111"/>
    <hyperlink ref="F337" r:id="rId53" display="https://podminky.urs.cz/item/CS_URS_2025_02/184911111"/>
    <hyperlink ref="F340" r:id="rId54" display="https://podminky.urs.cz/item/CS_URS_2025_02/185851121"/>
    <hyperlink ref="F343" r:id="rId55" display="https://podminky.urs.cz/item/CS_URS_2025_02/185851129"/>
    <hyperlink ref="F347" r:id="rId56" display="https://podminky.urs.cz/item/CS_URS_2025_02/185804312"/>
    <hyperlink ref="F350" r:id="rId57" display="https://podminky.urs.cz/item/CS_URS_2025_02/111151231"/>
    <hyperlink ref="F368" r:id="rId58" display="https://podminky.urs.cz/item/CS_URS_2022_02/012103000"/>
    <hyperlink ref="F370" r:id="rId59" display="https://podminky.urs.cz/item/CS_URS_2022_02/012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610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611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612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613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614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615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616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617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618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619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620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76</v>
      </c>
      <c r="F18" s="253" t="s">
        <v>621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622</v>
      </c>
      <c r="F19" s="253" t="s">
        <v>623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624</v>
      </c>
      <c r="F20" s="253" t="s">
        <v>625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626</v>
      </c>
      <c r="F21" s="253" t="s">
        <v>627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628</v>
      </c>
      <c r="F22" s="253" t="s">
        <v>629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630</v>
      </c>
      <c r="F23" s="253" t="s">
        <v>631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632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633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634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635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636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637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638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639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640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100</v>
      </c>
      <c r="F36" s="253"/>
      <c r="G36" s="253" t="s">
        <v>641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642</v>
      </c>
      <c r="F37" s="253"/>
      <c r="G37" s="253" t="s">
        <v>643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53</v>
      </c>
      <c r="F38" s="253"/>
      <c r="G38" s="253" t="s">
        <v>644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54</v>
      </c>
      <c r="F39" s="253"/>
      <c r="G39" s="253" t="s">
        <v>645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101</v>
      </c>
      <c r="F40" s="253"/>
      <c r="G40" s="253" t="s">
        <v>646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102</v>
      </c>
      <c r="F41" s="253"/>
      <c r="G41" s="253" t="s">
        <v>647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648</v>
      </c>
      <c r="F42" s="253"/>
      <c r="G42" s="253" t="s">
        <v>649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650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651</v>
      </c>
      <c r="F44" s="253"/>
      <c r="G44" s="253" t="s">
        <v>652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104</v>
      </c>
      <c r="F45" s="253"/>
      <c r="G45" s="253" t="s">
        <v>653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654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655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656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657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658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659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660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661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662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663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664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665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666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667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668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669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670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671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672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673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674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675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676</v>
      </c>
      <c r="D76" s="271"/>
      <c r="E76" s="271"/>
      <c r="F76" s="271" t="s">
        <v>677</v>
      </c>
      <c r="G76" s="272"/>
      <c r="H76" s="271" t="s">
        <v>54</v>
      </c>
      <c r="I76" s="271" t="s">
        <v>57</v>
      </c>
      <c r="J76" s="271" t="s">
        <v>678</v>
      </c>
      <c r="K76" s="270"/>
    </row>
    <row r="77" s="1" customFormat="1" ht="17.25" customHeight="1">
      <c r="B77" s="268"/>
      <c r="C77" s="273" t="s">
        <v>679</v>
      </c>
      <c r="D77" s="273"/>
      <c r="E77" s="273"/>
      <c r="F77" s="274" t="s">
        <v>680</v>
      </c>
      <c r="G77" s="275"/>
      <c r="H77" s="273"/>
      <c r="I77" s="273"/>
      <c r="J77" s="273" t="s">
        <v>681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53</v>
      </c>
      <c r="D79" s="278"/>
      <c r="E79" s="278"/>
      <c r="F79" s="279" t="s">
        <v>682</v>
      </c>
      <c r="G79" s="280"/>
      <c r="H79" s="256" t="s">
        <v>683</v>
      </c>
      <c r="I79" s="256" t="s">
        <v>684</v>
      </c>
      <c r="J79" s="256">
        <v>20</v>
      </c>
      <c r="K79" s="270"/>
    </row>
    <row r="80" s="1" customFormat="1" ht="15" customHeight="1">
      <c r="B80" s="268"/>
      <c r="C80" s="256" t="s">
        <v>685</v>
      </c>
      <c r="D80" s="256"/>
      <c r="E80" s="256"/>
      <c r="F80" s="279" t="s">
        <v>682</v>
      </c>
      <c r="G80" s="280"/>
      <c r="H80" s="256" t="s">
        <v>686</v>
      </c>
      <c r="I80" s="256" t="s">
        <v>684</v>
      </c>
      <c r="J80" s="256">
        <v>120</v>
      </c>
      <c r="K80" s="270"/>
    </row>
    <row r="81" s="1" customFormat="1" ht="15" customHeight="1">
      <c r="B81" s="281"/>
      <c r="C81" s="256" t="s">
        <v>687</v>
      </c>
      <c r="D81" s="256"/>
      <c r="E81" s="256"/>
      <c r="F81" s="279" t="s">
        <v>688</v>
      </c>
      <c r="G81" s="280"/>
      <c r="H81" s="256" t="s">
        <v>689</v>
      </c>
      <c r="I81" s="256" t="s">
        <v>684</v>
      </c>
      <c r="J81" s="256">
        <v>50</v>
      </c>
      <c r="K81" s="270"/>
    </row>
    <row r="82" s="1" customFormat="1" ht="15" customHeight="1">
      <c r="B82" s="281"/>
      <c r="C82" s="256" t="s">
        <v>690</v>
      </c>
      <c r="D82" s="256"/>
      <c r="E82" s="256"/>
      <c r="F82" s="279" t="s">
        <v>682</v>
      </c>
      <c r="G82" s="280"/>
      <c r="H82" s="256" t="s">
        <v>691</v>
      </c>
      <c r="I82" s="256" t="s">
        <v>692</v>
      </c>
      <c r="J82" s="256"/>
      <c r="K82" s="270"/>
    </row>
    <row r="83" s="1" customFormat="1" ht="15" customHeight="1">
      <c r="B83" s="281"/>
      <c r="C83" s="282" t="s">
        <v>693</v>
      </c>
      <c r="D83" s="282"/>
      <c r="E83" s="282"/>
      <c r="F83" s="283" t="s">
        <v>688</v>
      </c>
      <c r="G83" s="282"/>
      <c r="H83" s="282" t="s">
        <v>694</v>
      </c>
      <c r="I83" s="282" t="s">
        <v>684</v>
      </c>
      <c r="J83" s="282">
        <v>15</v>
      </c>
      <c r="K83" s="270"/>
    </row>
    <row r="84" s="1" customFormat="1" ht="15" customHeight="1">
      <c r="B84" s="281"/>
      <c r="C84" s="282" t="s">
        <v>695</v>
      </c>
      <c r="D84" s="282"/>
      <c r="E84" s="282"/>
      <c r="F84" s="283" t="s">
        <v>688</v>
      </c>
      <c r="G84" s="282"/>
      <c r="H84" s="282" t="s">
        <v>696</v>
      </c>
      <c r="I84" s="282" t="s">
        <v>684</v>
      </c>
      <c r="J84" s="282">
        <v>15</v>
      </c>
      <c r="K84" s="270"/>
    </row>
    <row r="85" s="1" customFormat="1" ht="15" customHeight="1">
      <c r="B85" s="281"/>
      <c r="C85" s="282" t="s">
        <v>697</v>
      </c>
      <c r="D85" s="282"/>
      <c r="E85" s="282"/>
      <c r="F85" s="283" t="s">
        <v>688</v>
      </c>
      <c r="G85" s="282"/>
      <c r="H85" s="282" t="s">
        <v>698</v>
      </c>
      <c r="I85" s="282" t="s">
        <v>684</v>
      </c>
      <c r="J85" s="282">
        <v>20</v>
      </c>
      <c r="K85" s="270"/>
    </row>
    <row r="86" s="1" customFormat="1" ht="15" customHeight="1">
      <c r="B86" s="281"/>
      <c r="C86" s="282" t="s">
        <v>699</v>
      </c>
      <c r="D86" s="282"/>
      <c r="E86" s="282"/>
      <c r="F86" s="283" t="s">
        <v>688</v>
      </c>
      <c r="G86" s="282"/>
      <c r="H86" s="282" t="s">
        <v>700</v>
      </c>
      <c r="I86" s="282" t="s">
        <v>684</v>
      </c>
      <c r="J86" s="282">
        <v>20</v>
      </c>
      <c r="K86" s="270"/>
    </row>
    <row r="87" s="1" customFormat="1" ht="15" customHeight="1">
      <c r="B87" s="281"/>
      <c r="C87" s="256" t="s">
        <v>701</v>
      </c>
      <c r="D87" s="256"/>
      <c r="E87" s="256"/>
      <c r="F87" s="279" t="s">
        <v>688</v>
      </c>
      <c r="G87" s="280"/>
      <c r="H87" s="256" t="s">
        <v>702</v>
      </c>
      <c r="I87" s="256" t="s">
        <v>684</v>
      </c>
      <c r="J87" s="256">
        <v>50</v>
      </c>
      <c r="K87" s="270"/>
    </row>
    <row r="88" s="1" customFormat="1" ht="15" customHeight="1">
      <c r="B88" s="281"/>
      <c r="C88" s="256" t="s">
        <v>703</v>
      </c>
      <c r="D88" s="256"/>
      <c r="E88" s="256"/>
      <c r="F88" s="279" t="s">
        <v>688</v>
      </c>
      <c r="G88" s="280"/>
      <c r="H88" s="256" t="s">
        <v>704</v>
      </c>
      <c r="I88" s="256" t="s">
        <v>684</v>
      </c>
      <c r="J88" s="256">
        <v>20</v>
      </c>
      <c r="K88" s="270"/>
    </row>
    <row r="89" s="1" customFormat="1" ht="15" customHeight="1">
      <c r="B89" s="281"/>
      <c r="C89" s="256" t="s">
        <v>705</v>
      </c>
      <c r="D89" s="256"/>
      <c r="E89" s="256"/>
      <c r="F89" s="279" t="s">
        <v>688</v>
      </c>
      <c r="G89" s="280"/>
      <c r="H89" s="256" t="s">
        <v>706</v>
      </c>
      <c r="I89" s="256" t="s">
        <v>684</v>
      </c>
      <c r="J89" s="256">
        <v>20</v>
      </c>
      <c r="K89" s="270"/>
    </row>
    <row r="90" s="1" customFormat="1" ht="15" customHeight="1">
      <c r="B90" s="281"/>
      <c r="C90" s="256" t="s">
        <v>707</v>
      </c>
      <c r="D90" s="256"/>
      <c r="E90" s="256"/>
      <c r="F90" s="279" t="s">
        <v>688</v>
      </c>
      <c r="G90" s="280"/>
      <c r="H90" s="256" t="s">
        <v>708</v>
      </c>
      <c r="I90" s="256" t="s">
        <v>684</v>
      </c>
      <c r="J90" s="256">
        <v>50</v>
      </c>
      <c r="K90" s="270"/>
    </row>
    <row r="91" s="1" customFormat="1" ht="15" customHeight="1">
      <c r="B91" s="281"/>
      <c r="C91" s="256" t="s">
        <v>709</v>
      </c>
      <c r="D91" s="256"/>
      <c r="E91" s="256"/>
      <c r="F91" s="279" t="s">
        <v>688</v>
      </c>
      <c r="G91" s="280"/>
      <c r="H91" s="256" t="s">
        <v>709</v>
      </c>
      <c r="I91" s="256" t="s">
        <v>684</v>
      </c>
      <c r="J91" s="256">
        <v>50</v>
      </c>
      <c r="K91" s="270"/>
    </row>
    <row r="92" s="1" customFormat="1" ht="15" customHeight="1">
      <c r="B92" s="281"/>
      <c r="C92" s="256" t="s">
        <v>710</v>
      </c>
      <c r="D92" s="256"/>
      <c r="E92" s="256"/>
      <c r="F92" s="279" t="s">
        <v>688</v>
      </c>
      <c r="G92" s="280"/>
      <c r="H92" s="256" t="s">
        <v>711</v>
      </c>
      <c r="I92" s="256" t="s">
        <v>684</v>
      </c>
      <c r="J92" s="256">
        <v>255</v>
      </c>
      <c r="K92" s="270"/>
    </row>
    <row r="93" s="1" customFormat="1" ht="15" customHeight="1">
      <c r="B93" s="281"/>
      <c r="C93" s="256" t="s">
        <v>712</v>
      </c>
      <c r="D93" s="256"/>
      <c r="E93" s="256"/>
      <c r="F93" s="279" t="s">
        <v>682</v>
      </c>
      <c r="G93" s="280"/>
      <c r="H93" s="256" t="s">
        <v>713</v>
      </c>
      <c r="I93" s="256" t="s">
        <v>714</v>
      </c>
      <c r="J93" s="256"/>
      <c r="K93" s="270"/>
    </row>
    <row r="94" s="1" customFormat="1" ht="15" customHeight="1">
      <c r="B94" s="281"/>
      <c r="C94" s="256" t="s">
        <v>715</v>
      </c>
      <c r="D94" s="256"/>
      <c r="E94" s="256"/>
      <c r="F94" s="279" t="s">
        <v>682</v>
      </c>
      <c r="G94" s="280"/>
      <c r="H94" s="256" t="s">
        <v>716</v>
      </c>
      <c r="I94" s="256" t="s">
        <v>717</v>
      </c>
      <c r="J94" s="256"/>
      <c r="K94" s="270"/>
    </row>
    <row r="95" s="1" customFormat="1" ht="15" customHeight="1">
      <c r="B95" s="281"/>
      <c r="C95" s="256" t="s">
        <v>718</v>
      </c>
      <c r="D95" s="256"/>
      <c r="E95" s="256"/>
      <c r="F95" s="279" t="s">
        <v>682</v>
      </c>
      <c r="G95" s="280"/>
      <c r="H95" s="256" t="s">
        <v>718</v>
      </c>
      <c r="I95" s="256" t="s">
        <v>717</v>
      </c>
      <c r="J95" s="256"/>
      <c r="K95" s="270"/>
    </row>
    <row r="96" s="1" customFormat="1" ht="15" customHeight="1">
      <c r="B96" s="281"/>
      <c r="C96" s="256" t="s">
        <v>38</v>
      </c>
      <c r="D96" s="256"/>
      <c r="E96" s="256"/>
      <c r="F96" s="279" t="s">
        <v>682</v>
      </c>
      <c r="G96" s="280"/>
      <c r="H96" s="256" t="s">
        <v>719</v>
      </c>
      <c r="I96" s="256" t="s">
        <v>717</v>
      </c>
      <c r="J96" s="256"/>
      <c r="K96" s="270"/>
    </row>
    <row r="97" s="1" customFormat="1" ht="15" customHeight="1">
      <c r="B97" s="281"/>
      <c r="C97" s="256" t="s">
        <v>48</v>
      </c>
      <c r="D97" s="256"/>
      <c r="E97" s="256"/>
      <c r="F97" s="279" t="s">
        <v>682</v>
      </c>
      <c r="G97" s="280"/>
      <c r="H97" s="256" t="s">
        <v>720</v>
      </c>
      <c r="I97" s="256" t="s">
        <v>717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721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676</v>
      </c>
      <c r="D103" s="271"/>
      <c r="E103" s="271"/>
      <c r="F103" s="271" t="s">
        <v>677</v>
      </c>
      <c r="G103" s="272"/>
      <c r="H103" s="271" t="s">
        <v>54</v>
      </c>
      <c r="I103" s="271" t="s">
        <v>57</v>
      </c>
      <c r="J103" s="271" t="s">
        <v>678</v>
      </c>
      <c r="K103" s="270"/>
    </row>
    <row r="104" s="1" customFormat="1" ht="17.25" customHeight="1">
      <c r="B104" s="268"/>
      <c r="C104" s="273" t="s">
        <v>679</v>
      </c>
      <c r="D104" s="273"/>
      <c r="E104" s="273"/>
      <c r="F104" s="274" t="s">
        <v>680</v>
      </c>
      <c r="G104" s="275"/>
      <c r="H104" s="273"/>
      <c r="I104" s="273"/>
      <c r="J104" s="273" t="s">
        <v>681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53</v>
      </c>
      <c r="D106" s="278"/>
      <c r="E106" s="278"/>
      <c r="F106" s="279" t="s">
        <v>682</v>
      </c>
      <c r="G106" s="256"/>
      <c r="H106" s="256" t="s">
        <v>722</v>
      </c>
      <c r="I106" s="256" t="s">
        <v>684</v>
      </c>
      <c r="J106" s="256">
        <v>20</v>
      </c>
      <c r="K106" s="270"/>
    </row>
    <row r="107" s="1" customFormat="1" ht="15" customHeight="1">
      <c r="B107" s="268"/>
      <c r="C107" s="256" t="s">
        <v>685</v>
      </c>
      <c r="D107" s="256"/>
      <c r="E107" s="256"/>
      <c r="F107" s="279" t="s">
        <v>682</v>
      </c>
      <c r="G107" s="256"/>
      <c r="H107" s="256" t="s">
        <v>722</v>
      </c>
      <c r="I107" s="256" t="s">
        <v>684</v>
      </c>
      <c r="J107" s="256">
        <v>120</v>
      </c>
      <c r="K107" s="270"/>
    </row>
    <row r="108" s="1" customFormat="1" ht="15" customHeight="1">
      <c r="B108" s="281"/>
      <c r="C108" s="256" t="s">
        <v>687</v>
      </c>
      <c r="D108" s="256"/>
      <c r="E108" s="256"/>
      <c r="F108" s="279" t="s">
        <v>688</v>
      </c>
      <c r="G108" s="256"/>
      <c r="H108" s="256" t="s">
        <v>722</v>
      </c>
      <c r="I108" s="256" t="s">
        <v>684</v>
      </c>
      <c r="J108" s="256">
        <v>50</v>
      </c>
      <c r="K108" s="270"/>
    </row>
    <row r="109" s="1" customFormat="1" ht="15" customHeight="1">
      <c r="B109" s="281"/>
      <c r="C109" s="256" t="s">
        <v>690</v>
      </c>
      <c r="D109" s="256"/>
      <c r="E109" s="256"/>
      <c r="F109" s="279" t="s">
        <v>682</v>
      </c>
      <c r="G109" s="256"/>
      <c r="H109" s="256" t="s">
        <v>722</v>
      </c>
      <c r="I109" s="256" t="s">
        <v>692</v>
      </c>
      <c r="J109" s="256"/>
      <c r="K109" s="270"/>
    </row>
    <row r="110" s="1" customFormat="1" ht="15" customHeight="1">
      <c r="B110" s="281"/>
      <c r="C110" s="256" t="s">
        <v>701</v>
      </c>
      <c r="D110" s="256"/>
      <c r="E110" s="256"/>
      <c r="F110" s="279" t="s">
        <v>688</v>
      </c>
      <c r="G110" s="256"/>
      <c r="H110" s="256" t="s">
        <v>722</v>
      </c>
      <c r="I110" s="256" t="s">
        <v>684</v>
      </c>
      <c r="J110" s="256">
        <v>50</v>
      </c>
      <c r="K110" s="270"/>
    </row>
    <row r="111" s="1" customFormat="1" ht="15" customHeight="1">
      <c r="B111" s="281"/>
      <c r="C111" s="256" t="s">
        <v>709</v>
      </c>
      <c r="D111" s="256"/>
      <c r="E111" s="256"/>
      <c r="F111" s="279" t="s">
        <v>688</v>
      </c>
      <c r="G111" s="256"/>
      <c r="H111" s="256" t="s">
        <v>722</v>
      </c>
      <c r="I111" s="256" t="s">
        <v>684</v>
      </c>
      <c r="J111" s="256">
        <v>50</v>
      </c>
      <c r="K111" s="270"/>
    </row>
    <row r="112" s="1" customFormat="1" ht="15" customHeight="1">
      <c r="B112" s="281"/>
      <c r="C112" s="256" t="s">
        <v>707</v>
      </c>
      <c r="D112" s="256"/>
      <c r="E112" s="256"/>
      <c r="F112" s="279" t="s">
        <v>688</v>
      </c>
      <c r="G112" s="256"/>
      <c r="H112" s="256" t="s">
        <v>722</v>
      </c>
      <c r="I112" s="256" t="s">
        <v>684</v>
      </c>
      <c r="J112" s="256">
        <v>50</v>
      </c>
      <c r="K112" s="270"/>
    </row>
    <row r="113" s="1" customFormat="1" ht="15" customHeight="1">
      <c r="B113" s="281"/>
      <c r="C113" s="256" t="s">
        <v>53</v>
      </c>
      <c r="D113" s="256"/>
      <c r="E113" s="256"/>
      <c r="F113" s="279" t="s">
        <v>682</v>
      </c>
      <c r="G113" s="256"/>
      <c r="H113" s="256" t="s">
        <v>723</v>
      </c>
      <c r="I113" s="256" t="s">
        <v>684</v>
      </c>
      <c r="J113" s="256">
        <v>20</v>
      </c>
      <c r="K113" s="270"/>
    </row>
    <row r="114" s="1" customFormat="1" ht="15" customHeight="1">
      <c r="B114" s="281"/>
      <c r="C114" s="256" t="s">
        <v>724</v>
      </c>
      <c r="D114" s="256"/>
      <c r="E114" s="256"/>
      <c r="F114" s="279" t="s">
        <v>682</v>
      </c>
      <c r="G114" s="256"/>
      <c r="H114" s="256" t="s">
        <v>725</v>
      </c>
      <c r="I114" s="256" t="s">
        <v>684</v>
      </c>
      <c r="J114" s="256">
        <v>120</v>
      </c>
      <c r="K114" s="270"/>
    </row>
    <row r="115" s="1" customFormat="1" ht="15" customHeight="1">
      <c r="B115" s="281"/>
      <c r="C115" s="256" t="s">
        <v>38</v>
      </c>
      <c r="D115" s="256"/>
      <c r="E115" s="256"/>
      <c r="F115" s="279" t="s">
        <v>682</v>
      </c>
      <c r="G115" s="256"/>
      <c r="H115" s="256" t="s">
        <v>726</v>
      </c>
      <c r="I115" s="256" t="s">
        <v>717</v>
      </c>
      <c r="J115" s="256"/>
      <c r="K115" s="270"/>
    </row>
    <row r="116" s="1" customFormat="1" ht="15" customHeight="1">
      <c r="B116" s="281"/>
      <c r="C116" s="256" t="s">
        <v>48</v>
      </c>
      <c r="D116" s="256"/>
      <c r="E116" s="256"/>
      <c r="F116" s="279" t="s">
        <v>682</v>
      </c>
      <c r="G116" s="256"/>
      <c r="H116" s="256" t="s">
        <v>727</v>
      </c>
      <c r="I116" s="256" t="s">
        <v>717</v>
      </c>
      <c r="J116" s="256"/>
      <c r="K116" s="270"/>
    </row>
    <row r="117" s="1" customFormat="1" ht="15" customHeight="1">
      <c r="B117" s="281"/>
      <c r="C117" s="256" t="s">
        <v>57</v>
      </c>
      <c r="D117" s="256"/>
      <c r="E117" s="256"/>
      <c r="F117" s="279" t="s">
        <v>682</v>
      </c>
      <c r="G117" s="256"/>
      <c r="H117" s="256" t="s">
        <v>728</v>
      </c>
      <c r="I117" s="256" t="s">
        <v>729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730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676</v>
      </c>
      <c r="D123" s="271"/>
      <c r="E123" s="271"/>
      <c r="F123" s="271" t="s">
        <v>677</v>
      </c>
      <c r="G123" s="272"/>
      <c r="H123" s="271" t="s">
        <v>54</v>
      </c>
      <c r="I123" s="271" t="s">
        <v>57</v>
      </c>
      <c r="J123" s="271" t="s">
        <v>678</v>
      </c>
      <c r="K123" s="300"/>
    </row>
    <row r="124" s="1" customFormat="1" ht="17.25" customHeight="1">
      <c r="B124" s="299"/>
      <c r="C124" s="273" t="s">
        <v>679</v>
      </c>
      <c r="D124" s="273"/>
      <c r="E124" s="273"/>
      <c r="F124" s="274" t="s">
        <v>680</v>
      </c>
      <c r="G124" s="275"/>
      <c r="H124" s="273"/>
      <c r="I124" s="273"/>
      <c r="J124" s="273" t="s">
        <v>681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685</v>
      </c>
      <c r="D126" s="278"/>
      <c r="E126" s="278"/>
      <c r="F126" s="279" t="s">
        <v>682</v>
      </c>
      <c r="G126" s="256"/>
      <c r="H126" s="256" t="s">
        <v>722</v>
      </c>
      <c r="I126" s="256" t="s">
        <v>684</v>
      </c>
      <c r="J126" s="256">
        <v>120</v>
      </c>
      <c r="K126" s="304"/>
    </row>
    <row r="127" s="1" customFormat="1" ht="15" customHeight="1">
      <c r="B127" s="301"/>
      <c r="C127" s="256" t="s">
        <v>731</v>
      </c>
      <c r="D127" s="256"/>
      <c r="E127" s="256"/>
      <c r="F127" s="279" t="s">
        <v>682</v>
      </c>
      <c r="G127" s="256"/>
      <c r="H127" s="256" t="s">
        <v>732</v>
      </c>
      <c r="I127" s="256" t="s">
        <v>684</v>
      </c>
      <c r="J127" s="256" t="s">
        <v>733</v>
      </c>
      <c r="K127" s="304"/>
    </row>
    <row r="128" s="1" customFormat="1" ht="15" customHeight="1">
      <c r="B128" s="301"/>
      <c r="C128" s="256" t="s">
        <v>630</v>
      </c>
      <c r="D128" s="256"/>
      <c r="E128" s="256"/>
      <c r="F128" s="279" t="s">
        <v>682</v>
      </c>
      <c r="G128" s="256"/>
      <c r="H128" s="256" t="s">
        <v>734</v>
      </c>
      <c r="I128" s="256" t="s">
        <v>684</v>
      </c>
      <c r="J128" s="256" t="s">
        <v>733</v>
      </c>
      <c r="K128" s="304"/>
    </row>
    <row r="129" s="1" customFormat="1" ht="15" customHeight="1">
      <c r="B129" s="301"/>
      <c r="C129" s="256" t="s">
        <v>693</v>
      </c>
      <c r="D129" s="256"/>
      <c r="E129" s="256"/>
      <c r="F129" s="279" t="s">
        <v>688</v>
      </c>
      <c r="G129" s="256"/>
      <c r="H129" s="256" t="s">
        <v>694</v>
      </c>
      <c r="I129" s="256" t="s">
        <v>684</v>
      </c>
      <c r="J129" s="256">
        <v>15</v>
      </c>
      <c r="K129" s="304"/>
    </row>
    <row r="130" s="1" customFormat="1" ht="15" customHeight="1">
      <c r="B130" s="301"/>
      <c r="C130" s="282" t="s">
        <v>695</v>
      </c>
      <c r="D130" s="282"/>
      <c r="E130" s="282"/>
      <c r="F130" s="283" t="s">
        <v>688</v>
      </c>
      <c r="G130" s="282"/>
      <c r="H130" s="282" t="s">
        <v>696</v>
      </c>
      <c r="I130" s="282" t="s">
        <v>684</v>
      </c>
      <c r="J130" s="282">
        <v>15</v>
      </c>
      <c r="K130" s="304"/>
    </row>
    <row r="131" s="1" customFormat="1" ht="15" customHeight="1">
      <c r="B131" s="301"/>
      <c r="C131" s="282" t="s">
        <v>697</v>
      </c>
      <c r="D131" s="282"/>
      <c r="E131" s="282"/>
      <c r="F131" s="283" t="s">
        <v>688</v>
      </c>
      <c r="G131" s="282"/>
      <c r="H131" s="282" t="s">
        <v>698</v>
      </c>
      <c r="I131" s="282" t="s">
        <v>684</v>
      </c>
      <c r="J131" s="282">
        <v>20</v>
      </c>
      <c r="K131" s="304"/>
    </row>
    <row r="132" s="1" customFormat="1" ht="15" customHeight="1">
      <c r="B132" s="301"/>
      <c r="C132" s="282" t="s">
        <v>699</v>
      </c>
      <c r="D132" s="282"/>
      <c r="E132" s="282"/>
      <c r="F132" s="283" t="s">
        <v>688</v>
      </c>
      <c r="G132" s="282"/>
      <c r="H132" s="282" t="s">
        <v>700</v>
      </c>
      <c r="I132" s="282" t="s">
        <v>684</v>
      </c>
      <c r="J132" s="282">
        <v>20</v>
      </c>
      <c r="K132" s="304"/>
    </row>
    <row r="133" s="1" customFormat="1" ht="15" customHeight="1">
      <c r="B133" s="301"/>
      <c r="C133" s="256" t="s">
        <v>687</v>
      </c>
      <c r="D133" s="256"/>
      <c r="E133" s="256"/>
      <c r="F133" s="279" t="s">
        <v>688</v>
      </c>
      <c r="G133" s="256"/>
      <c r="H133" s="256" t="s">
        <v>722</v>
      </c>
      <c r="I133" s="256" t="s">
        <v>684</v>
      </c>
      <c r="J133" s="256">
        <v>50</v>
      </c>
      <c r="K133" s="304"/>
    </row>
    <row r="134" s="1" customFormat="1" ht="15" customHeight="1">
      <c r="B134" s="301"/>
      <c r="C134" s="256" t="s">
        <v>701</v>
      </c>
      <c r="D134" s="256"/>
      <c r="E134" s="256"/>
      <c r="F134" s="279" t="s">
        <v>688</v>
      </c>
      <c r="G134" s="256"/>
      <c r="H134" s="256" t="s">
        <v>722</v>
      </c>
      <c r="I134" s="256" t="s">
        <v>684</v>
      </c>
      <c r="J134" s="256">
        <v>50</v>
      </c>
      <c r="K134" s="304"/>
    </row>
    <row r="135" s="1" customFormat="1" ht="15" customHeight="1">
      <c r="B135" s="301"/>
      <c r="C135" s="256" t="s">
        <v>707</v>
      </c>
      <c r="D135" s="256"/>
      <c r="E135" s="256"/>
      <c r="F135" s="279" t="s">
        <v>688</v>
      </c>
      <c r="G135" s="256"/>
      <c r="H135" s="256" t="s">
        <v>722</v>
      </c>
      <c r="I135" s="256" t="s">
        <v>684</v>
      </c>
      <c r="J135" s="256">
        <v>50</v>
      </c>
      <c r="K135" s="304"/>
    </row>
    <row r="136" s="1" customFormat="1" ht="15" customHeight="1">
      <c r="B136" s="301"/>
      <c r="C136" s="256" t="s">
        <v>709</v>
      </c>
      <c r="D136" s="256"/>
      <c r="E136" s="256"/>
      <c r="F136" s="279" t="s">
        <v>688</v>
      </c>
      <c r="G136" s="256"/>
      <c r="H136" s="256" t="s">
        <v>722</v>
      </c>
      <c r="I136" s="256" t="s">
        <v>684</v>
      </c>
      <c r="J136" s="256">
        <v>50</v>
      </c>
      <c r="K136" s="304"/>
    </row>
    <row r="137" s="1" customFormat="1" ht="15" customHeight="1">
      <c r="B137" s="301"/>
      <c r="C137" s="256" t="s">
        <v>710</v>
      </c>
      <c r="D137" s="256"/>
      <c r="E137" s="256"/>
      <c r="F137" s="279" t="s">
        <v>688</v>
      </c>
      <c r="G137" s="256"/>
      <c r="H137" s="256" t="s">
        <v>735</v>
      </c>
      <c r="I137" s="256" t="s">
        <v>684</v>
      </c>
      <c r="J137" s="256">
        <v>255</v>
      </c>
      <c r="K137" s="304"/>
    </row>
    <row r="138" s="1" customFormat="1" ht="15" customHeight="1">
      <c r="B138" s="301"/>
      <c r="C138" s="256" t="s">
        <v>712</v>
      </c>
      <c r="D138" s="256"/>
      <c r="E138" s="256"/>
      <c r="F138" s="279" t="s">
        <v>682</v>
      </c>
      <c r="G138" s="256"/>
      <c r="H138" s="256" t="s">
        <v>736</v>
      </c>
      <c r="I138" s="256" t="s">
        <v>714</v>
      </c>
      <c r="J138" s="256"/>
      <c r="K138" s="304"/>
    </row>
    <row r="139" s="1" customFormat="1" ht="15" customHeight="1">
      <c r="B139" s="301"/>
      <c r="C139" s="256" t="s">
        <v>715</v>
      </c>
      <c r="D139" s="256"/>
      <c r="E139" s="256"/>
      <c r="F139" s="279" t="s">
        <v>682</v>
      </c>
      <c r="G139" s="256"/>
      <c r="H139" s="256" t="s">
        <v>737</v>
      </c>
      <c r="I139" s="256" t="s">
        <v>717</v>
      </c>
      <c r="J139" s="256"/>
      <c r="K139" s="304"/>
    </row>
    <row r="140" s="1" customFormat="1" ht="15" customHeight="1">
      <c r="B140" s="301"/>
      <c r="C140" s="256" t="s">
        <v>718</v>
      </c>
      <c r="D140" s="256"/>
      <c r="E140" s="256"/>
      <c r="F140" s="279" t="s">
        <v>682</v>
      </c>
      <c r="G140" s="256"/>
      <c r="H140" s="256" t="s">
        <v>718</v>
      </c>
      <c r="I140" s="256" t="s">
        <v>717</v>
      </c>
      <c r="J140" s="256"/>
      <c r="K140" s="304"/>
    </row>
    <row r="141" s="1" customFormat="1" ht="15" customHeight="1">
      <c r="B141" s="301"/>
      <c r="C141" s="256" t="s">
        <v>38</v>
      </c>
      <c r="D141" s="256"/>
      <c r="E141" s="256"/>
      <c r="F141" s="279" t="s">
        <v>682</v>
      </c>
      <c r="G141" s="256"/>
      <c r="H141" s="256" t="s">
        <v>738</v>
      </c>
      <c r="I141" s="256" t="s">
        <v>717</v>
      </c>
      <c r="J141" s="256"/>
      <c r="K141" s="304"/>
    </row>
    <row r="142" s="1" customFormat="1" ht="15" customHeight="1">
      <c r="B142" s="301"/>
      <c r="C142" s="256" t="s">
        <v>739</v>
      </c>
      <c r="D142" s="256"/>
      <c r="E142" s="256"/>
      <c r="F142" s="279" t="s">
        <v>682</v>
      </c>
      <c r="G142" s="256"/>
      <c r="H142" s="256" t="s">
        <v>740</v>
      </c>
      <c r="I142" s="256" t="s">
        <v>717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741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676</v>
      </c>
      <c r="D148" s="271"/>
      <c r="E148" s="271"/>
      <c r="F148" s="271" t="s">
        <v>677</v>
      </c>
      <c r="G148" s="272"/>
      <c r="H148" s="271" t="s">
        <v>54</v>
      </c>
      <c r="I148" s="271" t="s">
        <v>57</v>
      </c>
      <c r="J148" s="271" t="s">
        <v>678</v>
      </c>
      <c r="K148" s="270"/>
    </row>
    <row r="149" s="1" customFormat="1" ht="17.25" customHeight="1">
      <c r="B149" s="268"/>
      <c r="C149" s="273" t="s">
        <v>679</v>
      </c>
      <c r="D149" s="273"/>
      <c r="E149" s="273"/>
      <c r="F149" s="274" t="s">
        <v>680</v>
      </c>
      <c r="G149" s="275"/>
      <c r="H149" s="273"/>
      <c r="I149" s="273"/>
      <c r="J149" s="273" t="s">
        <v>681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685</v>
      </c>
      <c r="D151" s="256"/>
      <c r="E151" s="256"/>
      <c r="F151" s="309" t="s">
        <v>682</v>
      </c>
      <c r="G151" s="256"/>
      <c r="H151" s="308" t="s">
        <v>722</v>
      </c>
      <c r="I151" s="308" t="s">
        <v>684</v>
      </c>
      <c r="J151" s="308">
        <v>120</v>
      </c>
      <c r="K151" s="304"/>
    </row>
    <row r="152" s="1" customFormat="1" ht="15" customHeight="1">
      <c r="B152" s="281"/>
      <c r="C152" s="308" t="s">
        <v>731</v>
      </c>
      <c r="D152" s="256"/>
      <c r="E152" s="256"/>
      <c r="F152" s="309" t="s">
        <v>682</v>
      </c>
      <c r="G152" s="256"/>
      <c r="H152" s="308" t="s">
        <v>742</v>
      </c>
      <c r="I152" s="308" t="s">
        <v>684</v>
      </c>
      <c r="J152" s="308" t="s">
        <v>733</v>
      </c>
      <c r="K152" s="304"/>
    </row>
    <row r="153" s="1" customFormat="1" ht="15" customHeight="1">
      <c r="B153" s="281"/>
      <c r="C153" s="308" t="s">
        <v>630</v>
      </c>
      <c r="D153" s="256"/>
      <c r="E153" s="256"/>
      <c r="F153" s="309" t="s">
        <v>682</v>
      </c>
      <c r="G153" s="256"/>
      <c r="H153" s="308" t="s">
        <v>743</v>
      </c>
      <c r="I153" s="308" t="s">
        <v>684</v>
      </c>
      <c r="J153" s="308" t="s">
        <v>733</v>
      </c>
      <c r="K153" s="304"/>
    </row>
    <row r="154" s="1" customFormat="1" ht="15" customHeight="1">
      <c r="B154" s="281"/>
      <c r="C154" s="308" t="s">
        <v>687</v>
      </c>
      <c r="D154" s="256"/>
      <c r="E154" s="256"/>
      <c r="F154" s="309" t="s">
        <v>688</v>
      </c>
      <c r="G154" s="256"/>
      <c r="H154" s="308" t="s">
        <v>722</v>
      </c>
      <c r="I154" s="308" t="s">
        <v>684</v>
      </c>
      <c r="J154" s="308">
        <v>50</v>
      </c>
      <c r="K154" s="304"/>
    </row>
    <row r="155" s="1" customFormat="1" ht="15" customHeight="1">
      <c r="B155" s="281"/>
      <c r="C155" s="308" t="s">
        <v>690</v>
      </c>
      <c r="D155" s="256"/>
      <c r="E155" s="256"/>
      <c r="F155" s="309" t="s">
        <v>682</v>
      </c>
      <c r="G155" s="256"/>
      <c r="H155" s="308" t="s">
        <v>722</v>
      </c>
      <c r="I155" s="308" t="s">
        <v>692</v>
      </c>
      <c r="J155" s="308"/>
      <c r="K155" s="304"/>
    </row>
    <row r="156" s="1" customFormat="1" ht="15" customHeight="1">
      <c r="B156" s="281"/>
      <c r="C156" s="308" t="s">
        <v>701</v>
      </c>
      <c r="D156" s="256"/>
      <c r="E156" s="256"/>
      <c r="F156" s="309" t="s">
        <v>688</v>
      </c>
      <c r="G156" s="256"/>
      <c r="H156" s="308" t="s">
        <v>722</v>
      </c>
      <c r="I156" s="308" t="s">
        <v>684</v>
      </c>
      <c r="J156" s="308">
        <v>50</v>
      </c>
      <c r="K156" s="304"/>
    </row>
    <row r="157" s="1" customFormat="1" ht="15" customHeight="1">
      <c r="B157" s="281"/>
      <c r="C157" s="308" t="s">
        <v>709</v>
      </c>
      <c r="D157" s="256"/>
      <c r="E157" s="256"/>
      <c r="F157" s="309" t="s">
        <v>688</v>
      </c>
      <c r="G157" s="256"/>
      <c r="H157" s="308" t="s">
        <v>722</v>
      </c>
      <c r="I157" s="308" t="s">
        <v>684</v>
      </c>
      <c r="J157" s="308">
        <v>50</v>
      </c>
      <c r="K157" s="304"/>
    </row>
    <row r="158" s="1" customFormat="1" ht="15" customHeight="1">
      <c r="B158" s="281"/>
      <c r="C158" s="308" t="s">
        <v>707</v>
      </c>
      <c r="D158" s="256"/>
      <c r="E158" s="256"/>
      <c r="F158" s="309" t="s">
        <v>688</v>
      </c>
      <c r="G158" s="256"/>
      <c r="H158" s="308" t="s">
        <v>722</v>
      </c>
      <c r="I158" s="308" t="s">
        <v>684</v>
      </c>
      <c r="J158" s="308">
        <v>50</v>
      </c>
      <c r="K158" s="304"/>
    </row>
    <row r="159" s="1" customFormat="1" ht="15" customHeight="1">
      <c r="B159" s="281"/>
      <c r="C159" s="308" t="s">
        <v>82</v>
      </c>
      <c r="D159" s="256"/>
      <c r="E159" s="256"/>
      <c r="F159" s="309" t="s">
        <v>682</v>
      </c>
      <c r="G159" s="256"/>
      <c r="H159" s="308" t="s">
        <v>744</v>
      </c>
      <c r="I159" s="308" t="s">
        <v>684</v>
      </c>
      <c r="J159" s="308" t="s">
        <v>745</v>
      </c>
      <c r="K159" s="304"/>
    </row>
    <row r="160" s="1" customFormat="1" ht="15" customHeight="1">
      <c r="B160" s="281"/>
      <c r="C160" s="308" t="s">
        <v>746</v>
      </c>
      <c r="D160" s="256"/>
      <c r="E160" s="256"/>
      <c r="F160" s="309" t="s">
        <v>682</v>
      </c>
      <c r="G160" s="256"/>
      <c r="H160" s="308" t="s">
        <v>747</v>
      </c>
      <c r="I160" s="308" t="s">
        <v>717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748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676</v>
      </c>
      <c r="D166" s="271"/>
      <c r="E166" s="271"/>
      <c r="F166" s="271" t="s">
        <v>677</v>
      </c>
      <c r="G166" s="313"/>
      <c r="H166" s="314" t="s">
        <v>54</v>
      </c>
      <c r="I166" s="314" t="s">
        <v>57</v>
      </c>
      <c r="J166" s="271" t="s">
        <v>678</v>
      </c>
      <c r="K166" s="248"/>
    </row>
    <row r="167" s="1" customFormat="1" ht="17.25" customHeight="1">
      <c r="B167" s="249"/>
      <c r="C167" s="273" t="s">
        <v>679</v>
      </c>
      <c r="D167" s="273"/>
      <c r="E167" s="273"/>
      <c r="F167" s="274" t="s">
        <v>680</v>
      </c>
      <c r="G167" s="315"/>
      <c r="H167" s="316"/>
      <c r="I167" s="316"/>
      <c r="J167" s="273" t="s">
        <v>681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685</v>
      </c>
      <c r="D169" s="256"/>
      <c r="E169" s="256"/>
      <c r="F169" s="279" t="s">
        <v>682</v>
      </c>
      <c r="G169" s="256"/>
      <c r="H169" s="256" t="s">
        <v>722</v>
      </c>
      <c r="I169" s="256" t="s">
        <v>684</v>
      </c>
      <c r="J169" s="256">
        <v>120</v>
      </c>
      <c r="K169" s="304"/>
    </row>
    <row r="170" s="1" customFormat="1" ht="15" customHeight="1">
      <c r="B170" s="281"/>
      <c r="C170" s="256" t="s">
        <v>731</v>
      </c>
      <c r="D170" s="256"/>
      <c r="E170" s="256"/>
      <c r="F170" s="279" t="s">
        <v>682</v>
      </c>
      <c r="G170" s="256"/>
      <c r="H170" s="256" t="s">
        <v>732</v>
      </c>
      <c r="I170" s="256" t="s">
        <v>684</v>
      </c>
      <c r="J170" s="256" t="s">
        <v>733</v>
      </c>
      <c r="K170" s="304"/>
    </row>
    <row r="171" s="1" customFormat="1" ht="15" customHeight="1">
      <c r="B171" s="281"/>
      <c r="C171" s="256" t="s">
        <v>630</v>
      </c>
      <c r="D171" s="256"/>
      <c r="E171" s="256"/>
      <c r="F171" s="279" t="s">
        <v>682</v>
      </c>
      <c r="G171" s="256"/>
      <c r="H171" s="256" t="s">
        <v>749</v>
      </c>
      <c r="I171" s="256" t="s">
        <v>684</v>
      </c>
      <c r="J171" s="256" t="s">
        <v>733</v>
      </c>
      <c r="K171" s="304"/>
    </row>
    <row r="172" s="1" customFormat="1" ht="15" customHeight="1">
      <c r="B172" s="281"/>
      <c r="C172" s="256" t="s">
        <v>687</v>
      </c>
      <c r="D172" s="256"/>
      <c r="E172" s="256"/>
      <c r="F172" s="279" t="s">
        <v>688</v>
      </c>
      <c r="G172" s="256"/>
      <c r="H172" s="256" t="s">
        <v>749</v>
      </c>
      <c r="I172" s="256" t="s">
        <v>684</v>
      </c>
      <c r="J172" s="256">
        <v>50</v>
      </c>
      <c r="K172" s="304"/>
    </row>
    <row r="173" s="1" customFormat="1" ht="15" customHeight="1">
      <c r="B173" s="281"/>
      <c r="C173" s="256" t="s">
        <v>690</v>
      </c>
      <c r="D173" s="256"/>
      <c r="E173" s="256"/>
      <c r="F173" s="279" t="s">
        <v>682</v>
      </c>
      <c r="G173" s="256"/>
      <c r="H173" s="256" t="s">
        <v>749</v>
      </c>
      <c r="I173" s="256" t="s">
        <v>692</v>
      </c>
      <c r="J173" s="256"/>
      <c r="K173" s="304"/>
    </row>
    <row r="174" s="1" customFormat="1" ht="15" customHeight="1">
      <c r="B174" s="281"/>
      <c r="C174" s="256" t="s">
        <v>701</v>
      </c>
      <c r="D174" s="256"/>
      <c r="E174" s="256"/>
      <c r="F174" s="279" t="s">
        <v>688</v>
      </c>
      <c r="G174" s="256"/>
      <c r="H174" s="256" t="s">
        <v>749</v>
      </c>
      <c r="I174" s="256" t="s">
        <v>684</v>
      </c>
      <c r="J174" s="256">
        <v>50</v>
      </c>
      <c r="K174" s="304"/>
    </row>
    <row r="175" s="1" customFormat="1" ht="15" customHeight="1">
      <c r="B175" s="281"/>
      <c r="C175" s="256" t="s">
        <v>709</v>
      </c>
      <c r="D175" s="256"/>
      <c r="E175" s="256"/>
      <c r="F175" s="279" t="s">
        <v>688</v>
      </c>
      <c r="G175" s="256"/>
      <c r="H175" s="256" t="s">
        <v>749</v>
      </c>
      <c r="I175" s="256" t="s">
        <v>684</v>
      </c>
      <c r="J175" s="256">
        <v>50</v>
      </c>
      <c r="K175" s="304"/>
    </row>
    <row r="176" s="1" customFormat="1" ht="15" customHeight="1">
      <c r="B176" s="281"/>
      <c r="C176" s="256" t="s">
        <v>707</v>
      </c>
      <c r="D176" s="256"/>
      <c r="E176" s="256"/>
      <c r="F176" s="279" t="s">
        <v>688</v>
      </c>
      <c r="G176" s="256"/>
      <c r="H176" s="256" t="s">
        <v>749</v>
      </c>
      <c r="I176" s="256" t="s">
        <v>684</v>
      </c>
      <c r="J176" s="256">
        <v>50</v>
      </c>
      <c r="K176" s="304"/>
    </row>
    <row r="177" s="1" customFormat="1" ht="15" customHeight="1">
      <c r="B177" s="281"/>
      <c r="C177" s="256" t="s">
        <v>100</v>
      </c>
      <c r="D177" s="256"/>
      <c r="E177" s="256"/>
      <c r="F177" s="279" t="s">
        <v>682</v>
      </c>
      <c r="G177" s="256"/>
      <c r="H177" s="256" t="s">
        <v>750</v>
      </c>
      <c r="I177" s="256" t="s">
        <v>751</v>
      </c>
      <c r="J177" s="256"/>
      <c r="K177" s="304"/>
    </row>
    <row r="178" s="1" customFormat="1" ht="15" customHeight="1">
      <c r="B178" s="281"/>
      <c r="C178" s="256" t="s">
        <v>57</v>
      </c>
      <c r="D178" s="256"/>
      <c r="E178" s="256"/>
      <c r="F178" s="279" t="s">
        <v>682</v>
      </c>
      <c r="G178" s="256"/>
      <c r="H178" s="256" t="s">
        <v>752</v>
      </c>
      <c r="I178" s="256" t="s">
        <v>753</v>
      </c>
      <c r="J178" s="256">
        <v>1</v>
      </c>
      <c r="K178" s="304"/>
    </row>
    <row r="179" s="1" customFormat="1" ht="15" customHeight="1">
      <c r="B179" s="281"/>
      <c r="C179" s="256" t="s">
        <v>53</v>
      </c>
      <c r="D179" s="256"/>
      <c r="E179" s="256"/>
      <c r="F179" s="279" t="s">
        <v>682</v>
      </c>
      <c r="G179" s="256"/>
      <c r="H179" s="256" t="s">
        <v>754</v>
      </c>
      <c r="I179" s="256" t="s">
        <v>684</v>
      </c>
      <c r="J179" s="256">
        <v>20</v>
      </c>
      <c r="K179" s="304"/>
    </row>
    <row r="180" s="1" customFormat="1" ht="15" customHeight="1">
      <c r="B180" s="281"/>
      <c r="C180" s="256" t="s">
        <v>54</v>
      </c>
      <c r="D180" s="256"/>
      <c r="E180" s="256"/>
      <c r="F180" s="279" t="s">
        <v>682</v>
      </c>
      <c r="G180" s="256"/>
      <c r="H180" s="256" t="s">
        <v>755</v>
      </c>
      <c r="I180" s="256" t="s">
        <v>684</v>
      </c>
      <c r="J180" s="256">
        <v>255</v>
      </c>
      <c r="K180" s="304"/>
    </row>
    <row r="181" s="1" customFormat="1" ht="15" customHeight="1">
      <c r="B181" s="281"/>
      <c r="C181" s="256" t="s">
        <v>101</v>
      </c>
      <c r="D181" s="256"/>
      <c r="E181" s="256"/>
      <c r="F181" s="279" t="s">
        <v>682</v>
      </c>
      <c r="G181" s="256"/>
      <c r="H181" s="256" t="s">
        <v>646</v>
      </c>
      <c r="I181" s="256" t="s">
        <v>684</v>
      </c>
      <c r="J181" s="256">
        <v>10</v>
      </c>
      <c r="K181" s="304"/>
    </row>
    <row r="182" s="1" customFormat="1" ht="15" customHeight="1">
      <c r="B182" s="281"/>
      <c r="C182" s="256" t="s">
        <v>102</v>
      </c>
      <c r="D182" s="256"/>
      <c r="E182" s="256"/>
      <c r="F182" s="279" t="s">
        <v>682</v>
      </c>
      <c r="G182" s="256"/>
      <c r="H182" s="256" t="s">
        <v>756</v>
      </c>
      <c r="I182" s="256" t="s">
        <v>717</v>
      </c>
      <c r="J182" s="256"/>
      <c r="K182" s="304"/>
    </row>
    <row r="183" s="1" customFormat="1" ht="15" customHeight="1">
      <c r="B183" s="281"/>
      <c r="C183" s="256" t="s">
        <v>757</v>
      </c>
      <c r="D183" s="256"/>
      <c r="E183" s="256"/>
      <c r="F183" s="279" t="s">
        <v>682</v>
      </c>
      <c r="G183" s="256"/>
      <c r="H183" s="256" t="s">
        <v>758</v>
      </c>
      <c r="I183" s="256" t="s">
        <v>717</v>
      </c>
      <c r="J183" s="256"/>
      <c r="K183" s="304"/>
    </row>
    <row r="184" s="1" customFormat="1" ht="15" customHeight="1">
      <c r="B184" s="281"/>
      <c r="C184" s="256" t="s">
        <v>746</v>
      </c>
      <c r="D184" s="256"/>
      <c r="E184" s="256"/>
      <c r="F184" s="279" t="s">
        <v>682</v>
      </c>
      <c r="G184" s="256"/>
      <c r="H184" s="256" t="s">
        <v>759</v>
      </c>
      <c r="I184" s="256" t="s">
        <v>717</v>
      </c>
      <c r="J184" s="256"/>
      <c r="K184" s="304"/>
    </row>
    <row r="185" s="1" customFormat="1" ht="15" customHeight="1">
      <c r="B185" s="281"/>
      <c r="C185" s="256" t="s">
        <v>104</v>
      </c>
      <c r="D185" s="256"/>
      <c r="E185" s="256"/>
      <c r="F185" s="279" t="s">
        <v>688</v>
      </c>
      <c r="G185" s="256"/>
      <c r="H185" s="256" t="s">
        <v>760</v>
      </c>
      <c r="I185" s="256" t="s">
        <v>684</v>
      </c>
      <c r="J185" s="256">
        <v>50</v>
      </c>
      <c r="K185" s="304"/>
    </row>
    <row r="186" s="1" customFormat="1" ht="15" customHeight="1">
      <c r="B186" s="281"/>
      <c r="C186" s="256" t="s">
        <v>761</v>
      </c>
      <c r="D186" s="256"/>
      <c r="E186" s="256"/>
      <c r="F186" s="279" t="s">
        <v>688</v>
      </c>
      <c r="G186" s="256"/>
      <c r="H186" s="256" t="s">
        <v>762</v>
      </c>
      <c r="I186" s="256" t="s">
        <v>763</v>
      </c>
      <c r="J186" s="256"/>
      <c r="K186" s="304"/>
    </row>
    <row r="187" s="1" customFormat="1" ht="15" customHeight="1">
      <c r="B187" s="281"/>
      <c r="C187" s="256" t="s">
        <v>764</v>
      </c>
      <c r="D187" s="256"/>
      <c r="E187" s="256"/>
      <c r="F187" s="279" t="s">
        <v>688</v>
      </c>
      <c r="G187" s="256"/>
      <c r="H187" s="256" t="s">
        <v>765</v>
      </c>
      <c r="I187" s="256" t="s">
        <v>763</v>
      </c>
      <c r="J187" s="256"/>
      <c r="K187" s="304"/>
    </row>
    <row r="188" s="1" customFormat="1" ht="15" customHeight="1">
      <c r="B188" s="281"/>
      <c r="C188" s="256" t="s">
        <v>766</v>
      </c>
      <c r="D188" s="256"/>
      <c r="E188" s="256"/>
      <c r="F188" s="279" t="s">
        <v>688</v>
      </c>
      <c r="G188" s="256"/>
      <c r="H188" s="256" t="s">
        <v>767</v>
      </c>
      <c r="I188" s="256" t="s">
        <v>763</v>
      </c>
      <c r="J188" s="256"/>
      <c r="K188" s="304"/>
    </row>
    <row r="189" s="1" customFormat="1" ht="15" customHeight="1">
      <c r="B189" s="281"/>
      <c r="C189" s="317" t="s">
        <v>768</v>
      </c>
      <c r="D189" s="256"/>
      <c r="E189" s="256"/>
      <c r="F189" s="279" t="s">
        <v>688</v>
      </c>
      <c r="G189" s="256"/>
      <c r="H189" s="256" t="s">
        <v>769</v>
      </c>
      <c r="I189" s="256" t="s">
        <v>770</v>
      </c>
      <c r="J189" s="318" t="s">
        <v>771</v>
      </c>
      <c r="K189" s="304"/>
    </row>
    <row r="190" s="15" customFormat="1" ht="15" customHeight="1">
      <c r="B190" s="319"/>
      <c r="C190" s="320" t="s">
        <v>772</v>
      </c>
      <c r="D190" s="321"/>
      <c r="E190" s="321"/>
      <c r="F190" s="322" t="s">
        <v>688</v>
      </c>
      <c r="G190" s="321"/>
      <c r="H190" s="321" t="s">
        <v>773</v>
      </c>
      <c r="I190" s="321" t="s">
        <v>770</v>
      </c>
      <c r="J190" s="323" t="s">
        <v>771</v>
      </c>
      <c r="K190" s="324"/>
    </row>
    <row r="191" s="1" customFormat="1" ht="15" customHeight="1">
      <c r="B191" s="281"/>
      <c r="C191" s="317" t="s">
        <v>42</v>
      </c>
      <c r="D191" s="256"/>
      <c r="E191" s="256"/>
      <c r="F191" s="279" t="s">
        <v>682</v>
      </c>
      <c r="G191" s="256"/>
      <c r="H191" s="253" t="s">
        <v>774</v>
      </c>
      <c r="I191" s="256" t="s">
        <v>775</v>
      </c>
      <c r="J191" s="256"/>
      <c r="K191" s="304"/>
    </row>
    <row r="192" s="1" customFormat="1" ht="15" customHeight="1">
      <c r="B192" s="281"/>
      <c r="C192" s="317" t="s">
        <v>776</v>
      </c>
      <c r="D192" s="256"/>
      <c r="E192" s="256"/>
      <c r="F192" s="279" t="s">
        <v>682</v>
      </c>
      <c r="G192" s="256"/>
      <c r="H192" s="256" t="s">
        <v>777</v>
      </c>
      <c r="I192" s="256" t="s">
        <v>717</v>
      </c>
      <c r="J192" s="256"/>
      <c r="K192" s="304"/>
    </row>
    <row r="193" s="1" customFormat="1" ht="15" customHeight="1">
      <c r="B193" s="281"/>
      <c r="C193" s="317" t="s">
        <v>778</v>
      </c>
      <c r="D193" s="256"/>
      <c r="E193" s="256"/>
      <c r="F193" s="279" t="s">
        <v>682</v>
      </c>
      <c r="G193" s="256"/>
      <c r="H193" s="256" t="s">
        <v>779</v>
      </c>
      <c r="I193" s="256" t="s">
        <v>717</v>
      </c>
      <c r="J193" s="256"/>
      <c r="K193" s="304"/>
    </row>
    <row r="194" s="1" customFormat="1" ht="15" customHeight="1">
      <c r="B194" s="281"/>
      <c r="C194" s="317" t="s">
        <v>780</v>
      </c>
      <c r="D194" s="256"/>
      <c r="E194" s="256"/>
      <c r="F194" s="279" t="s">
        <v>688</v>
      </c>
      <c r="G194" s="256"/>
      <c r="H194" s="256" t="s">
        <v>781</v>
      </c>
      <c r="I194" s="256" t="s">
        <v>717</v>
      </c>
      <c r="J194" s="256"/>
      <c r="K194" s="304"/>
    </row>
    <row r="195" s="1" customFormat="1" ht="15" customHeight="1">
      <c r="B195" s="310"/>
      <c r="C195" s="325"/>
      <c r="D195" s="290"/>
      <c r="E195" s="290"/>
      <c r="F195" s="290"/>
      <c r="G195" s="290"/>
      <c r="H195" s="290"/>
      <c r="I195" s="290"/>
      <c r="J195" s="290"/>
      <c r="K195" s="311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92"/>
      <c r="C197" s="302"/>
      <c r="D197" s="302"/>
      <c r="E197" s="302"/>
      <c r="F197" s="312"/>
      <c r="G197" s="302"/>
      <c r="H197" s="302"/>
      <c r="I197" s="302"/>
      <c r="J197" s="302"/>
      <c r="K197" s="292"/>
    </row>
    <row r="198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="1" customFormat="1" ht="13.5">
      <c r="B199" s="243"/>
      <c r="C199" s="244"/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1">
      <c r="B200" s="246"/>
      <c r="C200" s="247" t="s">
        <v>782</v>
      </c>
      <c r="D200" s="247"/>
      <c r="E200" s="247"/>
      <c r="F200" s="247"/>
      <c r="G200" s="247"/>
      <c r="H200" s="247"/>
      <c r="I200" s="247"/>
      <c r="J200" s="247"/>
      <c r="K200" s="248"/>
    </row>
    <row r="201" s="1" customFormat="1" ht="25.5" customHeight="1">
      <c r="B201" s="246"/>
      <c r="C201" s="326" t="s">
        <v>783</v>
      </c>
      <c r="D201" s="326"/>
      <c r="E201" s="326"/>
      <c r="F201" s="326" t="s">
        <v>784</v>
      </c>
      <c r="G201" s="327"/>
      <c r="H201" s="326" t="s">
        <v>785</v>
      </c>
      <c r="I201" s="326"/>
      <c r="J201" s="326"/>
      <c r="K201" s="248"/>
    </row>
    <row r="202" s="1" customFormat="1" ht="5.25" customHeight="1">
      <c r="B202" s="281"/>
      <c r="C202" s="276"/>
      <c r="D202" s="276"/>
      <c r="E202" s="276"/>
      <c r="F202" s="276"/>
      <c r="G202" s="302"/>
      <c r="H202" s="276"/>
      <c r="I202" s="276"/>
      <c r="J202" s="276"/>
      <c r="K202" s="304"/>
    </row>
    <row r="203" s="1" customFormat="1" ht="15" customHeight="1">
      <c r="B203" s="281"/>
      <c r="C203" s="256" t="s">
        <v>775</v>
      </c>
      <c r="D203" s="256"/>
      <c r="E203" s="256"/>
      <c r="F203" s="279" t="s">
        <v>43</v>
      </c>
      <c r="G203" s="256"/>
      <c r="H203" s="256" t="s">
        <v>786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44</v>
      </c>
      <c r="G204" s="256"/>
      <c r="H204" s="256" t="s">
        <v>787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47</v>
      </c>
      <c r="G205" s="256"/>
      <c r="H205" s="256" t="s">
        <v>788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45</v>
      </c>
      <c r="G206" s="256"/>
      <c r="H206" s="256" t="s">
        <v>789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 t="s">
        <v>46</v>
      </c>
      <c r="G207" s="256"/>
      <c r="H207" s="256" t="s">
        <v>790</v>
      </c>
      <c r="I207" s="256"/>
      <c r="J207" s="256"/>
      <c r="K207" s="304"/>
    </row>
    <row r="208" s="1" customFormat="1" ht="15" customHeight="1">
      <c r="B208" s="281"/>
      <c r="C208" s="256"/>
      <c r="D208" s="256"/>
      <c r="E208" s="256"/>
      <c r="F208" s="279"/>
      <c r="G208" s="256"/>
      <c r="H208" s="256"/>
      <c r="I208" s="256"/>
      <c r="J208" s="256"/>
      <c r="K208" s="304"/>
    </row>
    <row r="209" s="1" customFormat="1" ht="15" customHeight="1">
      <c r="B209" s="281"/>
      <c r="C209" s="256" t="s">
        <v>729</v>
      </c>
      <c r="D209" s="256"/>
      <c r="E209" s="256"/>
      <c r="F209" s="279" t="s">
        <v>76</v>
      </c>
      <c r="G209" s="256"/>
      <c r="H209" s="256" t="s">
        <v>791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624</v>
      </c>
      <c r="G210" s="256"/>
      <c r="H210" s="256" t="s">
        <v>625</v>
      </c>
      <c r="I210" s="256"/>
      <c r="J210" s="256"/>
      <c r="K210" s="304"/>
    </row>
    <row r="211" s="1" customFormat="1" ht="15" customHeight="1">
      <c r="B211" s="281"/>
      <c r="C211" s="256"/>
      <c r="D211" s="256"/>
      <c r="E211" s="256"/>
      <c r="F211" s="279" t="s">
        <v>622</v>
      </c>
      <c r="G211" s="256"/>
      <c r="H211" s="256" t="s">
        <v>792</v>
      </c>
      <c r="I211" s="256"/>
      <c r="J211" s="256"/>
      <c r="K211" s="304"/>
    </row>
    <row r="212" s="1" customFormat="1" ht="15" customHeight="1">
      <c r="B212" s="328"/>
      <c r="C212" s="256"/>
      <c r="D212" s="256"/>
      <c r="E212" s="256"/>
      <c r="F212" s="279" t="s">
        <v>626</v>
      </c>
      <c r="G212" s="317"/>
      <c r="H212" s="308" t="s">
        <v>627</v>
      </c>
      <c r="I212" s="308"/>
      <c r="J212" s="308"/>
      <c r="K212" s="329"/>
    </row>
    <row r="213" s="1" customFormat="1" ht="15" customHeight="1">
      <c r="B213" s="328"/>
      <c r="C213" s="256"/>
      <c r="D213" s="256"/>
      <c r="E213" s="256"/>
      <c r="F213" s="279" t="s">
        <v>628</v>
      </c>
      <c r="G213" s="317"/>
      <c r="H213" s="308" t="s">
        <v>793</v>
      </c>
      <c r="I213" s="308"/>
      <c r="J213" s="308"/>
      <c r="K213" s="329"/>
    </row>
    <row r="214" s="1" customFormat="1" ht="15" customHeight="1">
      <c r="B214" s="328"/>
      <c r="C214" s="256"/>
      <c r="D214" s="256"/>
      <c r="E214" s="256"/>
      <c r="F214" s="279"/>
      <c r="G214" s="317"/>
      <c r="H214" s="308"/>
      <c r="I214" s="308"/>
      <c r="J214" s="308"/>
      <c r="K214" s="329"/>
    </row>
    <row r="215" s="1" customFormat="1" ht="15" customHeight="1">
      <c r="B215" s="328"/>
      <c r="C215" s="256" t="s">
        <v>753</v>
      </c>
      <c r="D215" s="256"/>
      <c r="E215" s="256"/>
      <c r="F215" s="279">
        <v>1</v>
      </c>
      <c r="G215" s="317"/>
      <c r="H215" s="308" t="s">
        <v>794</v>
      </c>
      <c r="I215" s="308"/>
      <c r="J215" s="308"/>
      <c r="K215" s="329"/>
    </row>
    <row r="216" s="1" customFormat="1" ht="15" customHeight="1">
      <c r="B216" s="328"/>
      <c r="C216" s="256"/>
      <c r="D216" s="256"/>
      <c r="E216" s="256"/>
      <c r="F216" s="279">
        <v>2</v>
      </c>
      <c r="G216" s="317"/>
      <c r="H216" s="308" t="s">
        <v>795</v>
      </c>
      <c r="I216" s="308"/>
      <c r="J216" s="308"/>
      <c r="K216" s="329"/>
    </row>
    <row r="217" s="1" customFormat="1" ht="15" customHeight="1">
      <c r="B217" s="328"/>
      <c r="C217" s="256"/>
      <c r="D217" s="256"/>
      <c r="E217" s="256"/>
      <c r="F217" s="279">
        <v>3</v>
      </c>
      <c r="G217" s="317"/>
      <c r="H217" s="308" t="s">
        <v>796</v>
      </c>
      <c r="I217" s="308"/>
      <c r="J217" s="308"/>
      <c r="K217" s="329"/>
    </row>
    <row r="218" s="1" customFormat="1" ht="15" customHeight="1">
      <c r="B218" s="328"/>
      <c r="C218" s="256"/>
      <c r="D218" s="256"/>
      <c r="E218" s="256"/>
      <c r="F218" s="279">
        <v>4</v>
      </c>
      <c r="G218" s="317"/>
      <c r="H218" s="308" t="s">
        <v>797</v>
      </c>
      <c r="I218" s="308"/>
      <c r="J218" s="308"/>
      <c r="K218" s="329"/>
    </row>
    <row r="219" s="1" customFormat="1" ht="12.75" customHeight="1">
      <c r="B219" s="330"/>
      <c r="C219" s="331"/>
      <c r="D219" s="331"/>
      <c r="E219" s="331"/>
      <c r="F219" s="331"/>
      <c r="G219" s="331"/>
      <c r="H219" s="331"/>
      <c r="I219" s="331"/>
      <c r="J219" s="331"/>
      <c r="K219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LATTENBERG\HP</dc:creator>
  <cp:lastModifiedBy>LATTENBERG\HP</cp:lastModifiedBy>
  <dcterms:created xsi:type="dcterms:W3CDTF">2025-09-29T16:39:06Z</dcterms:created>
  <dcterms:modified xsi:type="dcterms:W3CDTF">2025-09-29T16:39:09Z</dcterms:modified>
</cp:coreProperties>
</file>